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cega_\OneDrive\Documentos\TOLIMAN\PRESUPUESTOS\2024\"/>
    </mc:Choice>
  </mc:AlternateContent>
  <xr:revisionPtr revIDLastSave="0" documentId="13_ncr:1_{EC920A50-59D3-4755-8223-EC0C02FE0033}"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41" l="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3" i="41"/>
  <c r="C3" i="53" l="1"/>
  <c r="D24" i="43" l="1"/>
  <c r="D23" i="43"/>
  <c r="D22"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P71" i="30" s="1"/>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22" i="32" l="1"/>
  <c r="D21" i="32"/>
  <c r="F21" i="32" s="1"/>
  <c r="F88" i="32"/>
  <c r="D87" i="32"/>
  <c r="F87"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l="1"/>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6"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M2907" i="43" s="1"/>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G2907" i="43" s="1"/>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F2907" i="43" s="1"/>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N2907" i="43" s="1"/>
  <c r="M2944" i="43"/>
  <c r="L2944" i="43"/>
  <c r="K2944" i="43"/>
  <c r="J2944" i="43"/>
  <c r="I2944" i="43"/>
  <c r="H2944" i="43"/>
  <c r="H2907" i="43" s="1"/>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M2908" i="43"/>
  <c r="L2908" i="43"/>
  <c r="K2908" i="43"/>
  <c r="J2908" i="43"/>
  <c r="J2907" i="43" s="1"/>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M2853" i="43" s="1"/>
  <c r="L2870" i="43"/>
  <c r="K2870" i="43"/>
  <c r="J2870" i="43"/>
  <c r="I2870" i="43"/>
  <c r="H2870" i="43"/>
  <c r="G2870" i="43"/>
  <c r="F2870" i="43"/>
  <c r="E2870" i="43"/>
  <c r="D2870" i="43"/>
  <c r="D2853" i="43" s="1"/>
  <c r="P2869" i="43"/>
  <c r="P2868" i="43"/>
  <c r="P2867" i="43"/>
  <c r="P2866" i="43"/>
  <c r="P2865" i="43"/>
  <c r="P2864" i="43"/>
  <c r="P2863" i="43"/>
  <c r="P2862" i="43"/>
  <c r="P2861" i="43"/>
  <c r="P2860" i="43"/>
  <c r="P2859" i="43"/>
  <c r="P2858" i="43"/>
  <c r="P2857" i="43"/>
  <c r="P2856" i="43"/>
  <c r="P2855" i="43"/>
  <c r="P2854" i="43" s="1"/>
  <c r="O2854" i="43"/>
  <c r="N2854" i="43"/>
  <c r="N2853" i="43" s="1"/>
  <c r="M2854" i="43"/>
  <c r="L2854" i="43"/>
  <c r="K2854" i="43"/>
  <c r="J2854" i="43"/>
  <c r="I2854" i="43"/>
  <c r="I2853" i="43" s="1"/>
  <c r="H2854" i="43"/>
  <c r="G2854" i="43"/>
  <c r="F2854" i="43"/>
  <c r="E2854" i="43"/>
  <c r="E2853" i="43" s="1"/>
  <c r="D2854" i="43"/>
  <c r="F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0" i="43" s="1"/>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L2545" i="43"/>
  <c r="L2544" i="43" s="1"/>
  <c r="K2545" i="43"/>
  <c r="J2545" i="43"/>
  <c r="I2545" i="43"/>
  <c r="H2545" i="43"/>
  <c r="H2544" i="43" s="1"/>
  <c r="G2545" i="43"/>
  <c r="F2545" i="43"/>
  <c r="F2544" i="43" s="1"/>
  <c r="E2545" i="43"/>
  <c r="E2544" i="43" s="1"/>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2" i="43" s="1"/>
  <c r="P2444" i="43"/>
  <c r="P2443" i="43"/>
  <c r="O2442" i="43"/>
  <c r="N2442" i="43"/>
  <c r="M2442" i="43"/>
  <c r="L2442" i="43"/>
  <c r="K2442" i="43"/>
  <c r="J2442" i="43"/>
  <c r="I2442" i="43"/>
  <c r="H2442" i="43"/>
  <c r="G2442" i="43"/>
  <c r="G2360" i="43" s="1"/>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N2360" i="43" s="1"/>
  <c r="M2361" i="43"/>
  <c r="L2361" i="43"/>
  <c r="L2360" i="43" s="1"/>
  <c r="K2361" i="43"/>
  <c r="J2361" i="43"/>
  <c r="J2360" i="43" s="1"/>
  <c r="I2361" i="43"/>
  <c r="I2360" i="43" s="1"/>
  <c r="H2361" i="43"/>
  <c r="G2361" i="43"/>
  <c r="F2361" i="43"/>
  <c r="F2360" i="43" s="1"/>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L1860" i="43" s="1"/>
  <c r="K1861" i="43"/>
  <c r="J1861" i="43"/>
  <c r="J1860" i="43" s="1"/>
  <c r="I1861" i="43"/>
  <c r="I1860" i="43" s="1"/>
  <c r="H1861" i="43"/>
  <c r="G1861" i="43"/>
  <c r="G1860" i="43" s="1"/>
  <c r="F1861" i="43"/>
  <c r="F1860" i="43" s="1"/>
  <c r="E1861" i="43"/>
  <c r="D1861" i="43"/>
  <c r="O1860" i="43"/>
  <c r="N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L1494" i="43" s="1"/>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G1494" i="43" s="1"/>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0" i="43" s="1"/>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3" i="43" s="1"/>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D1860" i="43" l="1"/>
  <c r="P1922" i="43"/>
  <c r="P1701" i="43"/>
  <c r="J1494" i="43"/>
  <c r="E1494" i="43"/>
  <c r="K1494" i="43"/>
  <c r="F1494" i="43"/>
  <c r="P1412" i="43"/>
  <c r="F743" i="43"/>
  <c r="L743" i="43"/>
  <c r="P926" i="43"/>
  <c r="K264" i="43"/>
  <c r="E743" i="43"/>
  <c r="N743" i="43"/>
  <c r="J264" i="43"/>
  <c r="P652" i="43"/>
  <c r="P478" i="43"/>
  <c r="E264" i="43"/>
  <c r="F264" i="43"/>
  <c r="I264" i="43"/>
  <c r="N264" i="43"/>
  <c r="P346" i="43"/>
  <c r="G264" i="43"/>
  <c r="K743" i="43"/>
  <c r="M743" i="43"/>
  <c r="P549" i="43"/>
  <c r="P35" i="43"/>
  <c r="P67" i="43"/>
  <c r="P1017" i="43"/>
  <c r="J743" i="43"/>
  <c r="P1108" i="43"/>
  <c r="P1199" i="43"/>
  <c r="P1523" i="43"/>
  <c r="I1494" i="43"/>
  <c r="P1829" i="43"/>
  <c r="P1984" i="43"/>
  <c r="P2045" i="43"/>
  <c r="P2228" i="43"/>
  <c r="L2853" i="43"/>
  <c r="G2853" i="43"/>
  <c r="P2944" i="43"/>
  <c r="P2907" i="43" s="1"/>
  <c r="L2907" i="43"/>
  <c r="E1860" i="43"/>
  <c r="M264" i="43"/>
  <c r="G743" i="43"/>
  <c r="O1494" i="43"/>
  <c r="P1538" i="43"/>
  <c r="P1732" i="43"/>
  <c r="D2360" i="43"/>
  <c r="P2361" i="43"/>
  <c r="P2360" i="43" s="1"/>
  <c r="H2360" i="43"/>
  <c r="K2360" i="43"/>
  <c r="M2544" i="43"/>
  <c r="G2544" i="43"/>
  <c r="P2691" i="43"/>
  <c r="O2853" i="43"/>
  <c r="K2907" i="43"/>
  <c r="L264" i="43"/>
  <c r="H1494" i="43"/>
  <c r="O264" i="43"/>
  <c r="H743" i="43"/>
  <c r="D1494" i="43"/>
  <c r="N1494" i="43"/>
  <c r="H1860" i="43"/>
  <c r="M1860" i="43"/>
  <c r="P2523" i="43"/>
  <c r="K2544" i="43"/>
  <c r="J2853" i="43"/>
  <c r="P2876" i="43"/>
  <c r="P3004" i="43"/>
  <c r="I2907" i="43"/>
  <c r="O2907" i="43"/>
  <c r="P387" i="43"/>
  <c r="P621" i="43"/>
  <c r="O743" i="43"/>
  <c r="P2137" i="43"/>
  <c r="P2269" i="43"/>
  <c r="P2557" i="43"/>
  <c r="O2544" i="43"/>
  <c r="P2755" i="43"/>
  <c r="I2544" i="43"/>
  <c r="H2853" i="43"/>
  <c r="P2870" i="43"/>
  <c r="P2853" i="43" s="1"/>
  <c r="K2853" i="43"/>
  <c r="P2992" i="43"/>
  <c r="P265" i="43"/>
  <c r="H264" i="43"/>
  <c r="P570" i="43"/>
  <c r="D743" i="43"/>
  <c r="P744" i="43"/>
  <c r="P835" i="43"/>
  <c r="I743" i="43"/>
  <c r="P1361" i="43"/>
  <c r="P1620" i="43"/>
  <c r="P1767" i="43"/>
  <c r="P1861" i="43"/>
  <c r="K1860" i="43"/>
  <c r="P1963" i="43"/>
  <c r="P2056" i="43"/>
  <c r="M2360" i="43"/>
  <c r="D2544" i="43"/>
  <c r="P2801" i="43"/>
  <c r="P2980" i="43"/>
  <c r="E2907" i="43"/>
  <c r="O13" i="43"/>
  <c r="P13" i="43" s="1"/>
  <c r="P3018" i="43"/>
  <c r="W147" i="45" s="1"/>
  <c r="D2907" i="43"/>
  <c r="P2545" i="43"/>
  <c r="P1495" i="43"/>
  <c r="D264" i="43"/>
  <c r="P20" i="43"/>
  <c r="P22" i="43"/>
  <c r="P15" i="43"/>
  <c r="P18" i="43"/>
  <c r="P9" i="43"/>
  <c r="P264" i="43" l="1"/>
  <c r="P743" i="43"/>
  <c r="P1494" i="43"/>
  <c r="P254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J398" i="36"/>
  <c r="J5" i="37" s="1"/>
  <c r="I398" i="36"/>
  <c r="I5" i="37" s="1"/>
  <c r="H398" i="36"/>
  <c r="G398" i="36"/>
  <c r="F398" i="36"/>
  <c r="F5" i="37" s="1"/>
  <c r="E398" i="36"/>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N73" i="30" s="1"/>
  <c r="M74" i="30"/>
  <c r="M73" i="30" s="1"/>
  <c r="L74" i="30"/>
  <c r="K74" i="30"/>
  <c r="J74" i="30"/>
  <c r="I74" i="30"/>
  <c r="H74" i="30"/>
  <c r="H73" i="30" s="1"/>
  <c r="G74" i="30"/>
  <c r="G73" i="30" s="1"/>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I34" i="30" l="1"/>
  <c r="O34" i="30"/>
  <c r="L34" i="30"/>
  <c r="F34" i="30"/>
  <c r="M2" i="30"/>
  <c r="N2" i="30"/>
  <c r="H2" i="30"/>
  <c r="G2" i="30"/>
  <c r="O73" i="30"/>
  <c r="F2" i="30"/>
  <c r="L2" i="30"/>
  <c r="E34" i="30"/>
  <c r="K34" i="30"/>
  <c r="H5" i="37"/>
  <c r="I2" i="30"/>
  <c r="O2" i="30"/>
  <c r="H34" i="30"/>
  <c r="N34" i="30"/>
  <c r="D73" i="30"/>
  <c r="J73" i="30"/>
  <c r="E5" i="37"/>
  <c r="K5" i="37"/>
  <c r="G5" i="37"/>
  <c r="M34" i="30"/>
  <c r="J2" i="30"/>
  <c r="E73" i="30"/>
  <c r="K73" i="30"/>
  <c r="G34" i="30"/>
  <c r="I73" i="30"/>
  <c r="K2" i="30"/>
  <c r="P29" i="30"/>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AB121"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F3" i="37" s="1"/>
  <c r="J3" i="36"/>
  <c r="G3" i="36"/>
  <c r="K3" i="36"/>
  <c r="M14" i="36"/>
  <c r="D40" i="36"/>
  <c r="H40" i="36"/>
  <c r="L40" i="36"/>
  <c r="F40" i="36"/>
  <c r="J40" i="36"/>
  <c r="C105" i="36"/>
  <c r="G105" i="36"/>
  <c r="K105" i="36"/>
  <c r="F331" i="36"/>
  <c r="J331" i="36"/>
  <c r="H429" i="41"/>
  <c r="D6" i="37"/>
  <c r="H6" i="37"/>
  <c r="L6" i="37"/>
  <c r="J3" i="37" l="1"/>
  <c r="H3" i="37"/>
  <c r="E3" i="37"/>
  <c r="L3" i="37"/>
  <c r="K14" i="37"/>
  <c r="I3" i="37"/>
  <c r="D2" i="30"/>
  <c r="P2" i="30" s="1"/>
  <c r="D4" i="47" s="1"/>
  <c r="O157" i="30"/>
  <c r="K3" i="37"/>
  <c r="G3" i="37"/>
  <c r="D3" i="37"/>
  <c r="B56" i="46"/>
  <c r="C69" i="45" s="1"/>
  <c r="B69" i="45" s="1"/>
  <c r="BP2" i="47" s="1"/>
  <c r="J19" i="37"/>
  <c r="X98" i="45"/>
  <c r="CX2" i="47" s="1"/>
  <c r="X97" i="45"/>
  <c r="AB98" i="45" s="1"/>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<sst xmlns="http://schemas.openxmlformats.org/spreadsheetml/2006/main" count="6963" uniqueCount="3161">
  <si>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</si>
  <si>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</si>
  <si>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</si>
  <si>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</si>
  <si>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</si>
  <si>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</si>
  <si>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</si>
  <si>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</si>
  <si>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</si>
  <si>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</si>
  <si>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</si>
  <si>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</si>
  <si>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</si>
  <si>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</si>
  <si>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</si>
  <si>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</si>
  <si>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</si>
  <si>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</si>
  <si>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</si>
  <si>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</si>
  <si>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</si>
  <si>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</si>
  <si>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</si>
  <si>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</si>
  <si>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</si>
  <si>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</si>
  <si>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</si>
  <si>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</si>
  <si>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</si>
  <si>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</si>
  <si>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</si>
  <si>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</si>
  <si>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</si>
  <si>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</si>
  <si>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</si>
  <si>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</si>
  <si>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</si>
  <si>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</si>
  <si>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</si>
  <si>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</si>
  <si>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</si>
  <si>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</si>
  <si>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</si>
  <si>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</si>
  <si>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</si>
  <si>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</si>
  <si>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</si>
  <si>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</si>
  <si>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</si>
  <si>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</si>
  <si>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</si>
  <si>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</si>
  <si>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</si>
  <si>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</si>
  <si>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</si>
  <si>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</si>
  <si>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</si>
  <si>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</si>
  <si>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</si>
  <si>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</si>
  <si>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</si>
  <si>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</si>
  <si>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</si>
  <si>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</si>
  <si>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</si>
  <si>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</si>
  <si>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</si>
  <si>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</si>
  <si>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</si>
  <si>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</si>
  <si>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</si>
  <si>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</si>
  <si>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</si>
  <si>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</si>
  <si>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</si>
  <si>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</si>
  <si>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</si>
  <si>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</si>
  <si>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</si>
  <si>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</si>
  <si>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</si>
  <si>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</si>
  <si>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</si>
  <si>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</si>
  <si>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</si>
  <si>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</si>
  <si>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</si>
  <si>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</si>
  <si>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</si>
  <si>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</si>
  <si>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</si>
  <si>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</si>
  <si>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</si>
  <si>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</si>
  <si>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</si>
  <si>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</si>
  <si>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</si>
  <si>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</si>
  <si>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</si>
  <si>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</si>
  <si>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</si>
  <si>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</si>
  <si>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</si>
  <si>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</si>
  <si>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</si>
  <si>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</si>
  <si>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</si>
  <si>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</si>
  <si>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</si>
  <si>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</si>
  <si>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</si>
  <si>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</si>
  <si>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</si>
  <si>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</si>
  <si>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</si>
  <si>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</si>
  <si>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</si>
  <si>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</si>
  <si>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</si>
  <si>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</si>
  <si>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</si>
  <si>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</si>
  <si>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</si>
  <si>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</si>
  <si>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</si>
  <si>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</si>
  <si>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</si>
  <si>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</si>
  <si>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</si>
  <si>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</si>
  <si>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</si>
  <si>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</si>
  <si>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</si>
  <si>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</si>
  <si>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</si>
  <si>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</si>
  <si>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</si>
  <si>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</si>
  <si>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</si>
  <si>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</si>
  <si>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</si>
  <si>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</si>
  <si>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</si>
  <si>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</si>
  <si>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</si>
  <si>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</si>
  <si>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</si>
  <si>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</si>
  <si>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</si>
  <si>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</si>
  <si>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</si>
  <si>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</si>
  <si>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</si>
  <si>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</si>
  <si>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</si>
  <si>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</si>
  <si>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</si>
  <si>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</si>
  <si>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</si>
  <si>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</si>
  <si>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</si>
  <si>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</si>
  <si>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</si>
  <si>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</si>
  <si>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</si>
  <si>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</si>
  <si>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</si>
  <si>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</si>
  <si>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</si>
  <si>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</si>
  <si>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</si>
  <si>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</si>
  <si>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</si>
  <si>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</si>
  <si>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</si>
  <si>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</si>
  <si>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</si>
  <si>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</si>
  <si>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</si>
  <si>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</si>
  <si>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</si>
  <si>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</si>
  <si>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</si>
  <si>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</si>
  <si>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</si>
  <si>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</si>
  <si>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</si>
  <si>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</si>
  <si>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</si>
  <si>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</si>
  <si>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</si>
  <si>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</si>
  <si>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</si>
  <si>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</si>
  <si>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</si>
  <si>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</si>
  <si>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</si>
  <si>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</si>
  <si>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</si>
  <si>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</si>
  <si>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</si>
  <si>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</si>
  <si>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</si>
  <si>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</si>
  <si>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</si>
  <si>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</si>
  <si>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</si>
  <si>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</si>
  <si>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</si>
  <si>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</si>
  <si>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</si>
  <si>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</si>
  <si>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</si>
  <si>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</si>
  <si>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</si>
  <si>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</si>
  <si>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</si>
  <si>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</si>
  <si>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</si>
  <si>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</si>
  <si>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</si>
  <si>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</si>
  <si>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</si>
  <si>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</si>
  <si>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</si>
  <si>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</si>
  <si>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</si>
  <si>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</si>
  <si>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</si>
  <si>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</si>
  <si>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</si>
  <si>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</si>
  <si>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</si>
  <si>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</si>
  <si>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</si>
  <si>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</si>
  <si>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</si>
  <si>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</si>
  <si>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</si>
  <si>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</si>
  <si>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</si>
  <si>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</si>
  <si>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</si>
  <si>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</si>
  <si>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</si>
  <si>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</si>
  <si>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</si>
  <si>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</si>
  <si>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</si>
  <si>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</si>
  <si>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</si>
  <si>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</si>
  <si>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</si>
  <si>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</si>
  <si>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</si>
  <si>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</si>
  <si>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</si>
  <si>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</si>
  <si>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</si>
  <si>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</si>
  <si>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</si>
  <si>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</si>
  <si>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</si>
  <si>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</si>
  <si>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</si>
  <si>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</si>
  <si>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</si>
  <si>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</si>
  <si>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</si>
  <si>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</si>
  <si>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</si>
  <si>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</si>
  <si>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</si>
  <si>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</si>
  <si>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</si>
  <si>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</si>
  <si>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</si>
  <si>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</si>
  <si>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</si>
  <si>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</si>
  <si>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</si>
  <si>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</si>
  <si>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</si>
  <si>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</si>
  <si>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</si>
  <si>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</si>
  <si>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</si>
  <si>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</si>
  <si>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</si>
  <si>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</si>
  <si>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</si>
  <si>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</si>
  <si>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</si>
  <si>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</si>
  <si>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</si>
  <si>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</si>
  <si>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</si>
  <si>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</si>
  <si>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</si>
  <si>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</si>
  <si>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</si>
  <si>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</si>
  <si>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</si>
  <si>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</si>
  <si>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</si>
  <si>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</si>
  <si>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</si>
  <si>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</si>
  <si>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</si>
  <si>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</si>
  <si>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</si>
  <si>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</si>
  <si>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</si>
  <si>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</si>
  <si>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</si>
  <si>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</si>
  <si>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</si>
  <si>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</si>
  <si>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</si>
  <si>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</si>
  <si>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</si>
  <si>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</si>
  <si>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</si>
  <si>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</si>
  <si>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</si>
  <si>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</si>
  <si>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</si>
  <si>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</si>
  <si>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</si>
  <si>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</si>
  <si>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</si>
  <si>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</si>
  <si>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</si>
  <si>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</si>
  <si>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</si>
  <si>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</si>
  <si>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</si>
  <si>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</si>
  <si>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</si>
  <si>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</si>
  <si>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</si>
  <si>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</si>
  <si>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</si>
  <si>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</si>
  <si>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</si>
  <si>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</si>
  <si>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</si>
  <si>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</si>
  <si>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</si>
  <si>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</si>
  <si>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</si>
  <si>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</si>
  <si>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</si>
  <si>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</si>
  <si>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</si>
  <si>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</si>
  <si>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</si>
  <si>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</si>
  <si>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</si>
  <si>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</si>
  <si>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</si>
  <si>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</si>
  <si>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</si>
  <si>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</si>
  <si>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</si>
  <si>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</si>
  <si>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</si>
  <si>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</si>
  <si>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</si>
  <si>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</si>
  <si>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</si>
  <si>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</si>
  <si>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</si>
  <si>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</si>
  <si>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</si>
  <si>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</si>
  <si>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</si>
  <si>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</si>
  <si>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</si>
  <si>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</si>
  <si>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</si>
  <si>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</si>
  <si>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</si>
  <si>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</si>
  <si>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</si>
  <si>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</si>
  <si>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</si>
  <si>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</si>
  <si>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</si>
  <si>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</si>
  <si>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</si>
  <si>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</si>
  <si>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</si>
  <si>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</si>
  <si>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</si>
  <si>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</si>
  <si>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</si>
  <si>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</si>
  <si>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</si>
  <si>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</si>
  <si>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</si>
  <si>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</si>
  <si>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</si>
  <si>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</si>
  <si>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</si>
  <si>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</si>
  <si>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</si>
  <si>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</si>
  <si>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</si>
  <si>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</si>
  <si>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</si>
  <si>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</si>
  <si>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</si>
  <si>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</si>
  <si>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</si>
  <si>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</si>
  <si>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</si>
  <si>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</si>
  <si>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</si>
  <si>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</si>
  <si>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</si>
  <si>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</si>
  <si>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</si>
  <si>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</si>
  <si>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</si>
  <si>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</si>
  <si>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</si>
  <si>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</si>
  <si>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</si>
  <si>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</si>
  <si>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</si>
  <si>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</si>
  <si>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</si>
  <si>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</si>
  <si>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</si>
  <si>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</si>
  <si>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</si>
  <si>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</si>
  <si>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</si>
  <si>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</si>
  <si>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</si>
  <si>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</si>
  <si>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</si>
  <si>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</si>
  <si>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</si>
  <si>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</si>
  <si>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</si>
  <si>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</si>
  <si>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</si>
  <si>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</si>
  <si>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</si>
  <si>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</si>
  <si>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</si>
  <si>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</si>
  <si>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</si>
  <si>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</si>
  <si>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</si>
  <si>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</si>
  <si>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</si>
  <si>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</si>
  <si>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</si>
  <si>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</si>
  <si>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</si>
  <si>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</si>
  <si>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</si>
  <si>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</si>
  <si>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</si>
  <si>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</si>
  <si>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</si>
  <si>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</si>
  <si>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</si>
  <si>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</si>
  <si>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</si>
  <si>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</si>
  <si>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</si>
  <si>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</si>
  <si>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</si>
  <si>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</si>
  <si>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</si>
  <si>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</si>
  <si>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</si>
  <si>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</si>
  <si>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</si>
  <si>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</si>
  <si>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</si>
  <si>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</si>
  <si>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</si>
  <si>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</si>
  <si>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</si>
  <si>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</si>
  <si>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</si>
  <si>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</si>
  <si>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</si>
  <si>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</si>
  <si>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</si>
  <si>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</si>
  <si>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</si>
  <si>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</si>
  <si>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</si>
  <si>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</si>
  <si>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</si>
  <si>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</si>
  <si>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</si>
  <si>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</si>
  <si>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</si>
  <si>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</si>
  <si>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</si>
  <si>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</si>
  <si>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</si>
  <si>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</si>
  <si>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</si>
  <si>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</si>
  <si>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</si>
  <si>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</si>
  <si>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</si>
  <si>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</si>
  <si>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</si>
  <si>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</si>
  <si>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</si>
  <si>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</si>
  <si>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</si>
  <si>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</si>
  <si>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</si>
  <si>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</si>
  <si>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</si>
  <si>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</si>
  <si>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</si>
  <si>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</si>
  <si>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</si>
  <si>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</si>
  <si>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</si>
  <si>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</si>
  <si>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</si>
  <si>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</si>
  <si>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</si>
  <si>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</si>
  <si>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</si>
  <si>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</si>
  <si>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</si>
  <si>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</si>
  <si>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</si>
  <si>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</si>
  <si>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</si>
  <si>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</si>
  <si>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</si>
  <si>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</si>
  <si>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</si>
  <si>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</si>
  <si>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</si>
  <si>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</si>
  <si>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</si>
  <si>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</si>
  <si>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</si>
  <si>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</si>
  <si>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</si>
  <si>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</si>
  <si>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</si>
  <si>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</si>
  <si>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</si>
  <si>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</si>
  <si>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</si>
  <si>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</si>
  <si>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</si>
  <si>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</si>
  <si>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</si>
  <si>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</si>
  <si>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</si>
  <si>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</si>
  <si>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</si>
  <si>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</si>
  <si>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</si>
  <si>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</si>
  <si>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</si>
  <si>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</si>
  <si>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</si>
  <si>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</si>
  <si>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</si>
  <si>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</si>
  <si>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</si>
  <si>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</si>
  <si>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</si>
  <si>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</si>
  <si>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</si>
  <si>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</si>
  <si>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</si>
  <si>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</si>
  <si>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</si>
  <si>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</si>
  <si>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</si>
  <si>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</si>
  <si>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</si>
  <si>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</si>
  <si>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</si>
  <si>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</si>
  <si>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</si>
  <si>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</si>
  <si>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</si>
  <si>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</si>
  <si>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</si>
  <si>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</si>
  <si>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</si>
  <si>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</si>
  <si>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</si>
  <si>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</si>
  <si>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</si>
  <si>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</si>
  <si>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</si>
  <si>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</si>
  <si>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</si>
  <si>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</si>
  <si>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</si>
  <si>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</si>
  <si>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</si>
  <si>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</si>
  <si>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</si>
  <si>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</si>
  <si>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</si>
  <si>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</si>
  <si>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</si>
  <si>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</si>
  <si>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</si>
  <si>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</si>
  <si>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</si>
  <si>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</si>
  <si>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</si>
  <si>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</si>
  <si>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</si>
  <si>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</si>
  <si>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</si>
  <si>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</si>
  <si>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</si>
  <si>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</si>
  <si>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</si>
  <si>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</si>
  <si>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</si>
  <si>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</si>
  <si>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</si>
  <si>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</si>
  <si>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</si>
  <si>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</si>
  <si>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</si>
  <si>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</si>
  <si>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</si>
  <si>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</si>
  <si>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</si>
  <si>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</si>
  <si>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</si>
  <si>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</si>
  <si>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</si>
  <si>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</si>
  <si>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</si>
  <si>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</si>
  <si>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</si>
  <si>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</si>
  <si>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</si>
  <si>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</si>
  <si>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</si>
  <si>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</si>
  <si>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</si>
  <si>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</si>
  <si>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</si>
  <si>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</si>
  <si>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</si>
  <si>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</si>
  <si>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</si>
  <si>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</si>
  <si>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</si>
  <si>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</si>
  <si>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</si>
  <si>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</si>
  <si>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</si>
  <si>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</si>
  <si>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</si>
  <si>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</si>
  <si>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</si>
  <si>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</si>
  <si>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</si>
  <si>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</si>
  <si>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</si>
  <si>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</si>
  <si>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</si>
  <si>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</si>
  <si>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</si>
  <si>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</si>
  <si>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</si>
  <si>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</si>
  <si>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</si>
  <si>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</si>
  <si>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</si>
  <si>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</si>
  <si>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</si>
  <si>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</si>
  <si>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</si>
  <si>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</si>
  <si>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</si>
  <si>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</si>
  <si>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</si>
  <si>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</si>
  <si>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</si>
  <si>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</si>
  <si>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</si>
  <si>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</si>
  <si>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</si>
  <si>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</si>
  <si>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</si>
  <si>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</si>
  <si>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</si>
  <si>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</si>
  <si>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</si>
  <si>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</si>
  <si>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</si>
  <si>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</si>
  <si>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</si>
  <si>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</si>
  <si>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</si>
  <si>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</si>
  <si>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</si>
  <si>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</si>
  <si>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</si>
  <si>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</si>
  <si>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</si>
  <si>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</si>
  <si>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</si>
  <si>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</si>
  <si>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</si>
  <si>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</si>
  <si>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</si>
  <si>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</si>
  <si>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</si>
  <si>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</si>
  <si>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</si>
  <si>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</si>
  <si>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</si>
  <si>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</si>
  <si>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</si>
  <si>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</si>
  <si>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</si>
  <si>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</si>
  <si>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</si>
  <si>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</si>
  <si>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</si>
  <si>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</si>
  <si>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</si>
  <si>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</si>
  <si>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</si>
  <si>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</si>
  <si>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</si>
  <si>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</si>
  <si>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</si>
  <si>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</si>
  <si>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</si>
  <si>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</si>
  <si>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</si>
  <si>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</si>
  <si>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</si>
  <si>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</si>
  <si>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</si>
  <si>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</si>
  <si>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</si>
  <si>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</si>
  <si>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</si>
  <si>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</si>
  <si>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</si>
  <si>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</si>
  <si>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</si>
  <si>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</si>
  <si>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</si>
  <si>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</si>
  <si>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</si>
  <si>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</si>
  <si>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</si>
  <si>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</si>
  <si>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</si>
  <si>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</si>
  <si>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</si>
  <si>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</si>
  <si>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</si>
  <si>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</si>
  <si>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</si>
  <si>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</si>
  <si>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</si>
  <si>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</si>
  <si>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</si>
  <si>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</si>
  <si>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</si>
  <si>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</si>
  <si>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</si>
  <si>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</si>
  <si>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</si>
  <si>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</si>
  <si>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</si>
  <si>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</si>
  <si>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</si>
  <si>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</si>
  <si>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</si>
  <si>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</si>
  <si>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</si>
  <si>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</si>
  <si>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</si>
  <si>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</si>
  <si>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</si>
  <si>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</si>
  <si>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</si>
  <si>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</si>
  <si>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</si>
  <si>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</si>
  <si>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</si>
  <si>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</si>
  <si>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</si>
  <si>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</si>
  <si>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</si>
  <si>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</si>
  <si>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</si>
  <si>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</si>
  <si>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</si>
  <si>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</si>
  <si>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</si>
  <si>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</si>
  <si>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</si>
  <si>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</si>
  <si>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</si>
  <si>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</si>
  <si>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</si>
  <si>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</si>
  <si>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</si>
  <si>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</si>
  <si>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</si>
  <si>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</si>
  <si>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</si>
  <si>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</si>
  <si>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</si>
  <si>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</si>
  <si>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</si>
  <si>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</si>
  <si>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</si>
  <si>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</si>
  <si>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</si>
  <si>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</si>
  <si>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</si>
  <si>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</si>
  <si>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</si>
  <si>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</si>
  <si>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</si>
  <si>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</si>
  <si>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</si>
  <si>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</si>
  <si>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</si>
  <si>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</si>
  <si>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</si>
  <si>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</si>
  <si>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</si>
  <si>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</si>
  <si>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</si>
  <si>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</si>
  <si>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</si>
  <si>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</si>
  <si>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</si>
  <si>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</si>
  <si>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</si>
  <si>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</si>
  <si>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</si>
  <si>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</si>
  <si>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</si>
  <si>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</si>
  <si>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</si>
  <si>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</si>
  <si>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</si>
  <si>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</si>
  <si>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</si>
  <si>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</si>
  <si>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</si>
  <si>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</si>
  <si>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</si>
  <si>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</si>
  <si>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</si>
  <si>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</si>
  <si>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</si>
  <si>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</si>
  <si>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</si>
  <si>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</si>
  <si>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</si>
  <si>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</si>
  <si>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</si>
  <si>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</si>
  <si>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</si>
  <si>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</si>
  <si>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</si>
  <si>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</si>
  <si>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</si>
  <si>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</si>
  <si>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</si>
  <si>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</si>
  <si>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</si>
  <si>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</si>
  <si>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</si>
  <si>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</si>
  <si>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</si>
  <si>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</si>
  <si>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</si>
  <si>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</si>
  <si>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</si>
  <si>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</si>
  <si>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</si>
  <si>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</si>
  <si>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</si>
  <si>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</si>
  <si>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</si>
  <si>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</si>
  <si>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</si>
  <si>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</si>
  <si>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</si>
  <si>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</si>
  <si>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</si>
  <si>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</si>
  <si>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</si>
  <si>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</si>
  <si>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</si>
  <si>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</si>
  <si>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</si>
  <si>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</si>
  <si>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</si>
  <si>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</si>
  <si>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</si>
  <si>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</si>
  <si>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</si>
  <si>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</si>
  <si>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</si>
  <si>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</si>
  <si>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</si>
  <si>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</si>
  <si>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</si>
  <si>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</si>
  <si>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</si>
  <si>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</si>
  <si>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</si>
  <si>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</si>
  <si>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</si>
  <si>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</si>
  <si>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</si>
  <si>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</si>
  <si>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</si>
  <si>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</si>
  <si>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</si>
  <si>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</si>
  <si>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</si>
  <si>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</si>
  <si>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</si>
  <si>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</si>
  <si>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</si>
  <si>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</si>
  <si>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</si>
  <si>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</si>
  <si>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</si>
  <si>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</si>
  <si>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</si>
  <si>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</si>
  <si>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</si>
  <si>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</si>
  <si>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</si>
  <si>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</si>
  <si>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</si>
  <si>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</si>
  <si>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</si>
  <si>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</si>
  <si>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</si>
  <si>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</si>
  <si>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</si>
  <si>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</si>
  <si>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</si>
  <si>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</si>
  <si>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</si>
  <si>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</si>
  <si>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</si>
  <si>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</si>
  <si>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</si>
  <si>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</si>
  <si>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</si>
  <si>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</si>
  <si>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</si>
  <si>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</si>
  <si>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</si>
  <si>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</si>
  <si>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</si>
  <si>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</si>
  <si>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</si>
  <si>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</si>
  <si>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</si>
  <si>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</si>
  <si>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</si>
  <si>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</si>
  <si>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</si>
  <si>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</si>
  <si>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</si>
  <si>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</si>
  <si>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</si>
  <si>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</si>
  <si>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</si>
  <si>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</si>
  <si>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</si>
  <si>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</si>
  <si>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</si>
  <si>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</si>
  <si>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</si>
  <si>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</si>
  <si>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</si>
  <si>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</si>
  <si>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</si>
  <si>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</si>
  <si>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</si>
  <si>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</si>
  <si>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</si>
  <si>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</si>
  <si>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</si>
  <si>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</si>
  <si>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</si>
  <si>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</si>
  <si>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</si>
  <si>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</si>
  <si>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</si>
  <si>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</si>
  <si>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</si>
  <si>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</si>
  <si>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</si>
  <si>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</si>
  <si>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</si>
  <si>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</si>
  <si>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</si>
  <si>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</si>
  <si>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</si>
  <si>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</si>
  <si>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</si>
  <si>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</si>
  <si>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</si>
  <si>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</si>
  <si>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</si>
  <si>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</si>
  <si>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</si>
  <si>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</si>
  <si>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</si>
  <si>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</si>
  <si>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</si>
  <si>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</si>
  <si>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</si>
  <si>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</si>
  <si>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</si>
  <si>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</si>
  <si>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</si>
  <si>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</si>
  <si>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</si>
  <si>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</si>
  <si>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</si>
  <si>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</si>
  <si>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</si>
  <si>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</si>
  <si>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</si>
  <si>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</si>
  <si>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</si>
  <si>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</si>
  <si>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</si>
  <si>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</si>
  <si>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</si>
  <si>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</si>
  <si>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</si>
  <si>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</si>
  <si>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</si>
  <si>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</si>
  <si>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</si>
  <si>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</si>
  <si>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</si>
  <si>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</si>
  <si>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</si>
  <si>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</si>
  <si>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</si>
  <si>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</si>
  <si>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</si>
  <si>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</si>
  <si>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</si>
  <si>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</si>
  <si>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</si>
  <si>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</si>
  <si>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</si>
  <si>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</si>
  <si>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</si>
  <si>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</si>
  <si>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</si>
  <si>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</si>
  <si>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</si>
  <si>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</si>
  <si>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</si>
  <si>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</si>
  <si>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</si>
  <si>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</si>
  <si>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</si>
  <si>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</si>
  <si>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</si>
  <si>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</si>
  <si>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</si>
  <si>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</si>
  <si>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</si>
  <si>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</si>
  <si>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</si>
  <si>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</si>
  <si>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</si>
  <si>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</si>
  <si>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</si>
  <si>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</si>
  <si>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</si>
  <si>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</si>
  <si>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</si>
  <si>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</si>
  <si>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</si>
  <si>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</si>
  <si>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</si>
  <si>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</si>
  <si>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</si>
  <si>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</si>
  <si>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</si>
  <si>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</si>
  <si>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</si>
  <si>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</si>
  <si>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</si>
  <si>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</si>
  <si>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</si>
  <si>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</si>
  <si>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</si>
  <si>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</si>
  <si>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</si>
  <si>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</si>
  <si>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</si>
  <si>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</si>
  <si>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</si>
  <si>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</si>
  <si>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</si>
  <si>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</si>
  <si>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</si>
  <si>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</si>
  <si>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</si>
  <si>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</si>
  <si>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</si>
  <si>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</si>
  <si>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</si>
  <si>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</si>
  <si>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</si>
  <si>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</si>
  <si>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</si>
  <si>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</si>
  <si>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</si>
  <si>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</si>
  <si>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</si>
  <si>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</si>
  <si>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</si>
  <si>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</si>
  <si>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</si>
  <si>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</si>
  <si>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</si>
  <si>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</si>
  <si>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</si>
  <si>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</si>
  <si>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</si>
  <si>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</si>
  <si>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</si>
  <si>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</si>
  <si>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</si>
  <si>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</si>
  <si>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</si>
  <si>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</si>
  <si>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</si>
  <si>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</si>
  <si>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</si>
  <si>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</si>
  <si>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</si>
  <si>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</si>
  <si>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</si>
  <si>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</si>
  <si>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</si>
  <si>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</si>
  <si>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</si>
  <si>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</si>
  <si>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</si>
  <si>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</si>
  <si>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</si>
  <si>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</si>
  <si>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</si>
  <si>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</si>
  <si>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</si>
  <si>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</si>
  <si>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</si>
  <si>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</si>
  <si>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</si>
  <si>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</si>
  <si>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</si>
  <si>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</si>
  <si>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</si>
  <si>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</si>
  <si>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</si>
  <si>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</si>
  <si>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</si>
  <si>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</si>
  <si>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</si>
  <si>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</si>
  <si>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</si>
  <si>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</si>
  <si>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</si>
  <si>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</si>
  <si>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</si>
  <si>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</si>
  <si>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</si>
  <si>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</si>
  <si>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</si>
  <si>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</si>
  <si>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</si>
  <si>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</si>
  <si>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</si>
  <si>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</si>
  <si>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</si>
  <si>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</si>
  <si>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</si>
  <si>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</si>
  <si>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</si>
  <si>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</si>
  <si>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</si>
  <si>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</si>
  <si>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</si>
  <si>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</si>
  <si>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</si>
  <si>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</si>
  <si>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</si>
  <si>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</si>
  <si>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</si>
  <si>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</si>
  <si>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</si>
  <si>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</si>
  <si>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</si>
  <si>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</si>
  <si>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</si>
  <si>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</si>
  <si>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</si>
  <si>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</si>
  <si>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</si>
  <si>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</si>
  <si>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</si>
  <si>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</si>
  <si>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</si>
  <si>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</si>
  <si>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</si>
  <si>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</si>
  <si>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</si>
  <si>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</si>
  <si>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</si>
  <si>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</si>
  <si>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</si>
  <si>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</si>
  <si>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</si>
  <si>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</si>
  <si>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</si>
  <si>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</si>
  <si>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</si>
  <si>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</si>
  <si>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</si>
  <si>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</si>
  <si>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</si>
  <si>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</si>
  <si>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</si>
  <si>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</si>
  <si>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</si>
  <si>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</si>
  <si>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</si>
  <si>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</si>
  <si>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</si>
  <si>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</si>
  <si>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</si>
  <si>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</si>
  <si>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</si>
  <si>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</si>
  <si>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</si>
  <si>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</si>
  <si>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</si>
  <si>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</si>
  <si>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</si>
  <si>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</si>
  <si>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</si>
  <si>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</si>
  <si>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</si>
  <si>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</si>
  <si>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</si>
  <si>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</si>
  <si>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</si>
  <si>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</si>
  <si>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</si>
  <si>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</si>
  <si>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</si>
  <si>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</si>
  <si>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</si>
  <si>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</si>
  <si>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</si>
  <si>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</si>
  <si>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</si>
  <si>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</si>
  <si>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</si>
  <si>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</si>
  <si>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</si>
  <si>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</si>
  <si>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</si>
  <si>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</si>
  <si>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</si>
  <si>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</si>
  <si>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</si>
  <si>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</si>
  <si>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</si>
  <si>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</si>
  <si>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</si>
  <si>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</si>
  <si>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</si>
  <si>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</si>
  <si>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</si>
  <si>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</si>
  <si>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</si>
  <si>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</si>
  <si>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</si>
  <si>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</si>
  <si>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</si>
  <si>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</si>
  <si>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</si>
  <si>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</si>
  <si>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</si>
  <si>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</si>
  <si>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</si>
  <si>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</si>
  <si>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</si>
  <si>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</si>
  <si>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</si>
  <si>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</si>
  <si>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</si>
  <si>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</si>
  <si>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</si>
  <si>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</si>
  <si>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</si>
  <si>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</si>
  <si>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</si>
  <si>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</si>
  <si>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</si>
  <si>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</si>
  <si>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</si>
  <si>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</si>
  <si>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</si>
  <si>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</si>
  <si>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</si>
  <si>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</si>
  <si>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</si>
  <si>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</si>
  <si>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</si>
  <si>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</si>
  <si>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</si>
  <si>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</si>
  <si>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</si>
  <si>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</si>
  <si>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</si>
  <si>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</si>
  <si>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</si>
  <si>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</si>
  <si>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</si>
  <si>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</si>
  <si>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</si>
  <si>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</si>
  <si>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</si>
  <si>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</si>
  <si>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</si>
  <si>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</si>
  <si>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</si>
  <si>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</si>
  <si>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</si>
  <si>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</si>
  <si>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</si>
  <si>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</si>
  <si>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</si>
  <si>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</si>
  <si>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</si>
  <si>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</si>
  <si>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</si>
  <si>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</si>
  <si>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</si>
  <si>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</si>
  <si>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</si>
  <si>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</si>
  <si>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</si>
  <si>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</si>
  <si>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</si>
  <si>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</si>
  <si>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</si>
  <si>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</si>
  <si>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</si>
  <si>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</si>
  <si>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</si>
  <si>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</si>
  <si>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</si>
  <si>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</si>
  <si>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</si>
  <si>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</si>
  <si>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</si>
  <si>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</si>
  <si>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</si>
  <si>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</si>
  <si>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</si>
  <si>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</si>
  <si>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</si>
  <si>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</si>
  <si>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</si>
  <si>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</si>
  <si>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</si>
  <si>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</si>
  <si>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</si>
  <si>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</si>
  <si>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</si>
  <si>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</si>
  <si>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</si>
  <si>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</si>
  <si>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</si>
  <si>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</si>
  <si>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</si>
  <si>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</si>
  <si>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</si>
  <si>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</si>
  <si>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</si>
  <si>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</si>
  <si>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</si>
  <si>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</si>
  <si>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</si>
  <si>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</si>
  <si>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</si>
  <si>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</si>
  <si>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</si>
  <si>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</si>
  <si>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</si>
  <si>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</si>
  <si>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</si>
  <si>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</si>
  <si>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</si>
  <si>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</si>
  <si>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</si>
  <si>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</si>
  <si>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</si>
  <si>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</si>
  <si>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</si>
  <si>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</si>
  <si>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</si>
  <si>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</si>
  <si>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</si>
  <si>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</si>
  <si>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</si>
  <si>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</si>
  <si>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</si>
  <si>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</si>
  <si>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</si>
  <si>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</si>
  <si>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</si>
  <si>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</si>
  <si>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</si>
  <si>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</si>
  <si>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</si>
  <si>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</si>
  <si>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</si>
  <si>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</si>
  <si>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</si>
  <si>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</si>
  <si>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</si>
  <si>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</si>
  <si>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</si>
  <si>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</si>
  <si>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</si>
  <si>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</si>
  <si>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</si>
  <si>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</si>
  <si>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</si>
  <si>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</si>
  <si>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</si>
  <si>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</si>
  <si>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</si>
  <si>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</si>
  <si>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</si>
  <si>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</si>
  <si>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</si>
  <si>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</si>
  <si>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</si>
  <si>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</si>
  <si>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</si>
  <si>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</si>
  <si>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</si>
  <si>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</si>
  <si>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</si>
  <si>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</si>
  <si>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</si>
  <si>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</si>
  <si>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</si>
  <si>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</si>
  <si>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</si>
  <si>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</si>
  <si>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</si>
  <si>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</si>
  <si>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</si>
  <si>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</si>
  <si>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</si>
  <si>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</si>
  <si>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</si>
  <si>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</si>
  <si>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</si>
  <si>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</si>
  <si>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</si>
  <si>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</si>
  <si>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</si>
  <si>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</si>
  <si>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</si>
  <si>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</si>
  <si>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</si>
  <si>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</si>
  <si>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</si>
  <si>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</si>
  <si>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</si>
  <si>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</si>
  <si>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</si>
  <si>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</si>
  <si>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</si>
  <si>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</si>
  <si>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</si>
  <si>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</si>
  <si>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</si>
  <si>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</si>
  <si>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</si>
  <si>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</si>
  <si>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</si>
  <si>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</si>
  <si>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</si>
  <si>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</si>
  <si>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</si>
  <si>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</si>
  <si>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</si>
  <si>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</si>
  <si>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</si>
  <si>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</si>
  <si>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</si>
  <si>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</si>
  <si>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</si>
  <si>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</si>
  <si>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</si>
  <si>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</si>
  <si>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</si>
  <si>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</si>
  <si>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</si>
  <si>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</si>
  <si>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</si>
  <si>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</si>
  <si>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</si>
  <si>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</si>
  <si>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</si>
  <si>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</si>
  <si>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</si>
  <si>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</si>
  <si>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</si>
  <si>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</si>
  <si>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</si>
  <si>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</si>
  <si>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</si>
  <si>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</si>
  <si>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</si>
  <si>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</si>
  <si>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</si>
  <si>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</si>
  <si>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</si>
  <si>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</si>
  <si>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</si>
  <si>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</si>
  <si>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</si>
  <si>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</si>
  <si>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</si>
  <si>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</si>
  <si>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</si>
  <si>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</si>
  <si>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</si>
  <si>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</si>
  <si>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</si>
  <si>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</si>
  <si>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</si>
  <si>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</si>
  <si>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</si>
  <si>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</si>
  <si>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</si>
  <si>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</si>
  <si>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</si>
  <si>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</si>
  <si>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</si>
  <si>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</si>
  <si>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</si>
  <si>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</si>
  <si>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</si>
  <si>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</si>
  <si>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</si>
  <si>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</si>
  <si>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</si>
  <si>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</si>
  <si>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</si>
  <si>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</si>
  <si>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</si>
  <si>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</si>
  <si>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</si>
  <si>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</si>
  <si>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</si>
  <si>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</si>
  <si>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</si>
  <si>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</si>
  <si>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</si>
  <si>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</si>
  <si>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</si>
  <si>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</si>
  <si>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</si>
  <si>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</si>
  <si>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</si>
  <si>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</si>
  <si>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</si>
  <si>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</si>
  <si>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</si>
  <si>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</si>
  <si>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</si>
  <si>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</si>
  <si>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</si>
  <si>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</si>
  <si>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</si>
  <si>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</si>
  <si>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</si>
  <si>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</si>
  <si>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</si>
  <si>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</si>
  <si>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</si>
  <si>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</si>
  <si>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</si>
  <si>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</si>
  <si>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</si>
  <si>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</si>
  <si>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</si>
  <si>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</si>
  <si>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</si>
  <si>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</si>
  <si>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</si>
  <si>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</si>
  <si>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</si>
  <si>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</si>
  <si>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</si>
  <si>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</si>
  <si>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</si>
  <si>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</si>
  <si>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</si>
  <si>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</si>
  <si>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</si>
  <si>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</si>
  <si>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</si>
  <si>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</si>
  <si>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</si>
  <si>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</si>
  <si>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</si>
  <si>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</si>
  <si>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</si>
  <si>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</si>
  <si>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</si>
  <si>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</si>
  <si>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</si>
  <si>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</si>
  <si>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</si>
  <si>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</si>
  <si>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</si>
  <si>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</si>
  <si>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</si>
  <si>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</si>
  <si>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</si>
  <si>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</si>
  <si>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</si>
  <si>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</si>
  <si>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</si>
  <si>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</si>
  <si>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</si>
  <si>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</si>
  <si>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</si>
  <si>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</si>
  <si>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</si>
  <si>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</si>
  <si>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</si>
  <si>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</si>
  <si>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</si>
  <si>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</si>
  <si>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</si>
  <si>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</si>
  <si>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</si>
  <si>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</si>
  <si>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</si>
  <si>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</si>
  <si>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</si>
  <si>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</si>
  <si>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</si>
  <si>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</si>
  <si>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</si>
  <si>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</si>
  <si>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</si>
  <si>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</si>
  <si>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</si>
  <si>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</si>
  <si>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</si>
  <si>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</si>
  <si>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</si>
  <si>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</si>
  <si>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</si>
  <si>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</si>
  <si>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</si>
  <si>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</si>
  <si>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</si>
  <si>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</si>
  <si>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</si>
  <si>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</si>
  <si>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</si>
  <si>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</si>
  <si>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</si>
  <si>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</si>
  <si>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</si>
  <si>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</si>
  <si>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</si>
  <si>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</si>
  <si>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</si>
  <si>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</si>
  <si>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</si>
  <si>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</si>
  <si>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</si>
  <si>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</si>
  <si>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</si>
  <si>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</si>
  <si>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</si>
  <si>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</si>
  <si>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</si>
  <si>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</si>
  <si>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</si>
  <si>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</si>
  <si>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</si>
  <si>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</si>
  <si>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</si>
  <si>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</si>
  <si>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</si>
  <si>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</si>
  <si>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</si>
  <si>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</si>
  <si>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</si>
  <si>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</si>
  <si>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</si>
  <si>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</si>
  <si>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</si>
  <si>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</si>
  <si>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</si>
  <si>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</si>
  <si>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</si>
  <si>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</si>
  <si>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</si>
  <si>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</si>
  <si>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</si>
  <si>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</si>
  <si>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</si>
  <si>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</si>
  <si>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</si>
  <si>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</si>
  <si>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</si>
  <si>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</si>
  <si>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</si>
  <si>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</si>
  <si>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</si>
  <si>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</si>
  <si>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</si>
  <si>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</si>
  <si>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</si>
  <si>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</si>
  <si>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</si>
  <si>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</si>
  <si>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</si>
  <si>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</si>
  <si>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</si>
  <si>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</si>
  <si>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</si>
  <si>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</si>
  <si>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</si>
  <si>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</si>
  <si>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</si>
  <si>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</si>
  <si>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</si>
  <si>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</si>
  <si>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</si>
  <si>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</si>
  <si>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</si>
  <si>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</si>
  <si>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</si>
  <si>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</si>
  <si>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</si>
  <si>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</si>
  <si>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</si>
  <si>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</si>
  <si>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</si>
  <si>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</si>
  <si>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</si>
  <si>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</si>
  <si>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</si>
  <si>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</si>
  <si>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</si>
  <si>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</si>
  <si>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</si>
  <si>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</si>
  <si>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</si>
  <si>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</si>
  <si>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</si>
  <si>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</si>
  <si>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</si>
  <si>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</si>
  <si>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</si>
  <si>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</si>
  <si>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</si>
  <si>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</si>
  <si>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</si>
  <si>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</si>
  <si>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</si>
  <si>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</si>
  <si>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</si>
  <si>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</si>
  <si>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</si>
  <si>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</si>
  <si>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</si>
  <si>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</si>
  <si>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</si>
  <si>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</si>
  <si>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</si>
  <si>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</si>
  <si>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</si>
  <si>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</si>
  <si>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</si>
  <si>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</si>
  <si>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</si>
  <si>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</si>
  <si>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</si>
  <si>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</si>
  <si>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</si>
  <si>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</si>
  <si>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</si>
  <si>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</si>
  <si>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</si>
  <si>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</si>
  <si>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</si>
  <si>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</si>
  <si>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</si>
  <si>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</si>
  <si>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</si>
  <si>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</si>
  <si>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</si>
  <si>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</si>
  <si>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</si>
  <si>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</si>
  <si>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</si>
  <si>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</si>
  <si>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</si>
  <si>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</si>
  <si>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</si>
  <si>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</si>
  <si>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</si>
  <si>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</si>
  <si>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</si>
  <si>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</si>
  <si>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</si>
  <si>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</si>
  <si>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</si>
  <si>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</si>
  <si>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</si>
  <si>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</si>
  <si>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</si>
  <si>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</si>
  <si>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</si>
  <si>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</si>
  <si>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</si>
  <si>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</si>
  <si>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</si>
  <si>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</si>
  <si>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</si>
  <si>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</si>
  <si>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</si>
  <si>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</si>
  <si>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</si>
  <si>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</si>
  <si>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</si>
  <si>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</si>
  <si>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</si>
  <si>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</si>
  <si>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</si>
  <si>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</si>
  <si>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</si>
  <si>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</si>
  <si>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</si>
  <si>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</si>
  <si>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</si>
  <si>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</si>
  <si>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</si>
  <si>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</si>
  <si>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</si>
  <si>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</si>
  <si>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</si>
  <si>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</si>
  <si>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</si>
  <si>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</si>
  <si>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</si>
  <si>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</si>
  <si>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</si>
  <si>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</si>
  <si>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</si>
  <si>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</si>
  <si>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</si>
  <si>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</si>
  <si>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</si>
  <si>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</si>
  <si>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</si>
  <si>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</si>
  <si>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</si>
  <si>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</si>
  <si>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</si>
  <si>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</si>
  <si>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</si>
  <si>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</si>
  <si>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</si>
  <si>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</si>
  <si>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</si>
  <si>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</si>
  <si>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</si>
  <si>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</si>
  <si>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</si>
  <si>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</si>
  <si>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</si>
  <si>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</si>
  <si>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</si>
  <si>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</si>
  <si>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</si>
  <si>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</si>
  <si>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</si>
  <si>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</si>
  <si>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</si>
  <si>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</si>
  <si>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</si>
  <si>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</si>
  <si>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</si>
  <si>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</si>
  <si>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</si>
  <si>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</si>
  <si>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</si>
  <si>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</si>
  <si>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</si>
  <si>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</si>
  <si>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</si>
  <si>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</si>
  <si>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</si>
  <si>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</si>
  <si>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</si>
  <si>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</si>
  <si>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</si>
  <si>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</si>
  <si>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</si>
  <si>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</si>
  <si>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</si>
  <si>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</si>
  <si>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</si>
  <si>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</si>
  <si>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</si>
  <si>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</si>
  <si>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</si>
  <si>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</si>
  <si>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</si>
  <si>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</si>
  <si>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</si>
  <si>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</si>
  <si>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</si>
  <si>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</si>
  <si>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</si>
  <si>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</si>
  <si>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</si>
  <si>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</si>
  <si>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</si>
  <si>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</si>
  <si>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</si>
  <si>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</si>
  <si>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</si>
  <si>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</si>
  <si>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</si>
  <si>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</si>
  <si>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</si>
  <si>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</si>
  <si>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</si>
  <si>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</si>
  <si>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</si>
  <si>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</si>
  <si>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</si>
  <si>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</si>
  <si>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</si>
  <si>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</si>
  <si>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</si>
  <si>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</si>
  <si>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</si>
  <si>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</si>
  <si>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</si>
  <si>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</si>
  <si>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</si>
  <si>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</si>
  <si>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</si>
  <si>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</si>
  <si>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</si>
  <si>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</si>
  <si>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</si>
  <si>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</si>
  <si>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</si>
  <si>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</si>
  <si>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</si>
  <si>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</si>
  <si>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</si>
  <si>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</si>
  <si>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</si>
  <si>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</si>
  <si>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</si>
  <si>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</si>
  <si>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</si>
  <si>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</si>
  <si>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</si>
  <si>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</si>
  <si>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</si>
  <si>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</si>
  <si>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</si>
  <si>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</si>
  <si>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</si>
  <si>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</si>
  <si>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</si>
  <si>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</si>
  <si>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</si>
  <si>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</si>
  <si>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</si>
  <si>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</si>
  <si>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</si>
  <si>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</si>
  <si>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</si>
  <si>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</si>
  <si>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</si>
  <si>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</si>
  <si>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</si>
  <si>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</si>
  <si>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</si>
  <si>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</si>
  <si>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</si>
  <si>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</si>
  <si>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</si>
  <si>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</si>
  <si>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</si>
  <si>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</si>
  <si>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</si>
  <si>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</si>
  <si>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</si>
  <si>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</si>
  <si>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</si>
  <si>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</si>
  <si>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</si>
  <si>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</si>
  <si>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</si>
  <si>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</si>
  <si>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</si>
  <si>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</si>
  <si>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</si>
  <si>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</si>
  <si>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</si>
  <si>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</si>
  <si>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</si>
  <si>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</si>
  <si>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</si>
  <si>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</si>
  <si>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</si>
  <si>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</si>
  <si>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</si>
  <si>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</si>
  <si>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</si>
  <si>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</si>
  <si>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</si>
  <si>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</si>
  <si>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</si>
  <si>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</si>
  <si>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</si>
  <si>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</si>
  <si>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</si>
  <si>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</si>
  <si>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</si>
  <si>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</si>
  <si>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</si>
  <si>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</si>
  <si>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</si>
  <si>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</si>
  <si>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</si>
  <si>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</si>
  <si>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</si>
  <si>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</si>
  <si>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</si>
  <si>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</si>
  <si>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</si>
  <si>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</si>
  <si>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</si>
  <si>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</si>
  <si>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</si>
  <si>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</si>
  <si>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</si>
  <si>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</si>
  <si>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</si>
  <si>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</si>
  <si>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</si>
  <si>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</si>
  <si>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</si>
  <si>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</si>
  <si>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</si>
  <si>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</si>
  <si>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</si>
  <si>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</si>
  <si>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</si>
  <si>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</si>
  <si>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</si>
  <si>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</si>
  <si>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</si>
  <si>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</si>
  <si>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</si>
  <si>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</si>
  <si>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</si>
  <si>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</si>
  <si>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</si>
  <si>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</si>
  <si>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</si>
  <si>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</si>
  <si>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</si>
  <si>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</si>
  <si>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</si>
  <si>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</si>
  <si>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</si>
  <si>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</si>
  <si>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</si>
  <si>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</si>
  <si>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</si>
  <si>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</si>
  <si>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</si>
  <si>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</si>
  <si>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</si>
  <si>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</si>
  <si>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</si>
  <si>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</si>
  <si>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</si>
  <si>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</si>
  <si>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</si>
  <si>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</si>
  <si>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</si>
  <si>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</si>
  <si>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</si>
  <si>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</si>
  <si>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</si>
  <si>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</si>
  <si>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</si>
  <si>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</si>
  <si>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</si>
  <si>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</si>
  <si>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</si>
  <si>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</si>
  <si>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</si>
  <si>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</si>
  <si>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</si>
  <si>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</si>
  <si>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</si>
  <si>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</si>
  <si>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</si>
  <si>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</si>
  <si>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</si>
  <si>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</si>
  <si>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</si>
  <si>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</si>
  <si>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</si>
  <si>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</si>
  <si>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</si>
  <si>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</si>
  <si>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</si>
  <si>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</si>
  <si>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</si>
  <si>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</si>
  <si>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</si>
  <si>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</si>
  <si>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</si>
  <si>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</si>
  <si>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</si>
  <si>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</si>
  <si>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</si>
  <si>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</si>
  <si>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</si>
  <si>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</si>
  <si>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</si>
  <si>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</si>
  <si>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</si>
  <si>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</si>
  <si>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</si>
  <si>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</si>
  <si>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</si>
  <si>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</si>
  <si>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</si>
  <si>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</si>
  <si>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</si>
  <si>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</si>
  <si>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</si>
  <si>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</si>
  <si>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</si>
  <si>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</si>
  <si>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</si>
  <si>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</si>
  <si>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</si>
  <si>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</si>
  <si>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</si>
  <si>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</si>
  <si>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</si>
  <si>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</si>
  <si>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</si>
  <si>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</si>
  <si>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</si>
  <si>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</si>
  <si>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</si>
  <si>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</si>
  <si>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</si>
  <si>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</si>
  <si>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</si>
  <si>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</si>
  <si>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</si>
  <si>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</si>
  <si>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</si>
  <si>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</si>
  <si>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</si>
  <si>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</si>
  <si>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</si>
  <si>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</si>
  <si>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</si>
  <si>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</si>
  <si>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</si>
  <si>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</si>
  <si>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</si>
  <si>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</si>
  <si>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</si>
  <si>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</si>
  <si>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</si>
  <si>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</si>
  <si>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</si>
  <si>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</si>
  <si>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</si>
  <si>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</si>
  <si>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</si>
  <si>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</si>
  <si>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</si>
  <si>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</si>
  <si>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</si>
  <si>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</si>
  <si>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</si>
  <si>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</si>
  <si>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</si>
  <si>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</si>
  <si>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</si>
  <si>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</si>
  <si>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</si>
  <si>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</si>
  <si>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</si>
  <si>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</si>
  <si>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</si>
  <si>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</si>
  <si>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</si>
  <si>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</si>
  <si>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</si>
  <si>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</si>
  <si>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</si>
  <si>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</si>
  <si>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</si>
  <si>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</si>
  <si>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</si>
  <si>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</si>
  <si>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</si>
  <si>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</si>
  <si>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</si>
  <si>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</si>
  <si>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</si>
  <si>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</si>
  <si>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</si>
  <si>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</si>
  <si>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</si>
  <si>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</si>
  <si>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</si>
  <si>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</si>
  <si>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</si>
  <si>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</si>
  <si>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</si>
  <si>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</si>
  <si>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</si>
  <si>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</si>
  <si>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</si>
  <si>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</si>
  <si>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</si>
  <si>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</si>
  <si>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</si>
  <si>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</si>
  <si>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</si>
  <si>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</si>
  <si>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</si>
  <si>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</si>
  <si>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</si>
  <si>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</si>
  <si>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</si>
  <si>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</si>
  <si>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</si>
  <si>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</si>
  <si>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</si>
  <si>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</si>
  <si>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</si>
  <si>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</si>
  <si>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</si>
  <si>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</si>
  <si>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</si>
  <si>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</si>
  <si>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</si>
  <si>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</si>
  <si>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</si>
  <si>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</si>
  <si>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</si>
  <si>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</si>
  <si>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</si>
  <si>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</si>
  <si>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</si>
  <si>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</si>
  <si>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</si>
  <si>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</si>
  <si>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</si>
  <si>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</si>
  <si>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</si>
  <si>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</si>
  <si>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</si>
  <si>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</si>
  <si>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</si>
  <si>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</si>
  <si>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</si>
  <si>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</si>
  <si>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</si>
  <si>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</si>
  <si>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</si>
  <si>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</si>
  <si>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</si>
  <si>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</si>
  <si>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</si>
  <si>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</si>
  <si>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</si>
  <si>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</si>
  <si>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</si>
  <si>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</si>
  <si>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</si>
  <si>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</si>
  <si>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</si>
  <si>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</si>
  <si>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</si>
  <si>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</si>
  <si>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</si>
  <si>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</si>
  <si>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</si>
  <si>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</si>
  <si>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</si>
  <si>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</si>
  <si>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</si>
  <si>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</si>
  <si>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</si>
  <si>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</si>
  <si>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</si>
  <si>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</si>
  <si>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</si>
  <si>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</si>
  <si>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</si>
  <si>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</si>
  <si>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</si>
  <si>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</si>
  <si>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</si>
  <si>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</si>
  <si>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</si>
  <si>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</si>
  <si>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</si>
  <si>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</si>
  <si>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</si>
  <si>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</si>
  <si>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</si>
  <si>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</si>
  <si>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</si>
  <si>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</si>
  <si>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</si>
  <si>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</si>
  <si>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</si>
  <si>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</si>
  <si>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</si>
  <si>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</si>
  <si>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</si>
  <si>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</si>
  <si>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</si>
  <si>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</si>
  <si>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</si>
  <si>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</si>
  <si>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</si>
  <si>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</si>
  <si>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</si>
  <si>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</si>
  <si>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</si>
  <si>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</si>
  <si>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</si>
  <si>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</si>
  <si>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</si>
  <si>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</si>
  <si>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</si>
  <si>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</si>
  <si>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</si>
  <si>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</si>
  <si>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</si>
  <si>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</si>
  <si>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</si>
  <si>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</si>
  <si>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</si>
  <si>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</si>
  <si>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</si>
  <si>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</si>
  <si>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</si>
  <si>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</si>
  <si>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</si>
  <si>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</si>
  <si>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</si>
  <si>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</si>
  <si>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</si>
  <si>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</si>
  <si>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</si>
  <si>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</si>
  <si>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</si>
  <si>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</si>
  <si>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</si>
  <si>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</si>
  <si>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</si>
  <si>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</si>
  <si>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</si>
  <si>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</si>
  <si>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</si>
  <si>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</si>
  <si>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</si>
  <si>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</si>
  <si>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</si>
  <si>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</si>
  <si>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</si>
  <si>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</si>
  <si>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</si>
  <si>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</si>
  <si>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</si>
  <si>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</si>
  <si>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</si>
  <si>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</si>
  <si>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</si>
  <si>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</si>
  <si>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</si>
  <si>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</si>
  <si>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</si>
  <si>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</si>
  <si>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</si>
  <si>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</si>
  <si>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</si>
  <si>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</si>
  <si>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</si>
  <si>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</si>
  <si>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</si>
  <si>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</si>
  <si>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</si>
  <si>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</si>
  <si>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</si>
  <si>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</si>
  <si>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</si>
  <si>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</si>
  <si>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</si>
  <si>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</si>
  <si>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</si>
  <si>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</si>
  <si>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</si>
  <si>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</si>
  <si>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</si>
  <si>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</si>
  <si>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</si>
  <si>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</si>
  <si>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</si>
  <si>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</si>
  <si>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</si>
  <si>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</si>
  <si>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</si>
  <si>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</si>
  <si>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</si>
  <si>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</si>
  <si>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</si>
  <si>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</si>
  <si>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</si>
  <si>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</si>
  <si>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</si>
  <si>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</si>
  <si>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</si>
  <si>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</si>
  <si>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</si>
  <si>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</si>
  <si>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</si>
  <si>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</si>
  <si>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</si>
  <si>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</si>
  <si>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</si>
  <si>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</si>
  <si>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</si>
  <si>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</si>
  <si>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</si>
  <si>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</si>
  <si>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</si>
  <si>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</si>
  <si>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</si>
  <si>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</si>
  <si>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</si>
  <si>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</si>
  <si>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</si>
  <si>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</si>
  <si>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</si>
  <si>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</si>
  <si>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</si>
  <si>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</si>
  <si>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</si>
  <si>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</si>
  <si>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</si>
  <si>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</si>
  <si>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</si>
  <si>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</si>
  <si>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</si>
  <si>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</si>
  <si>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</si>
  <si>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</si>
  <si>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</si>
  <si>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</si>
  <si>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</si>
  <si>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</si>
  <si>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</si>
  <si>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</si>
  <si>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</si>
  <si>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</si>
  <si>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</si>
  <si>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</si>
  <si>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</si>
  <si>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</si>
  <si>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</si>
  <si>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</si>
  <si>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</si>
  <si>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</si>
  <si>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</si>
  <si>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</si>
  <si>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</si>
  <si>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</si>
  <si>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</si>
  <si>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</si>
  <si>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</si>
  <si>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</si>
  <si>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</si>
  <si>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</si>
  <si>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</si>
  <si>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</si>
  <si>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</si>
  <si>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</si>
  <si>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</si>
  <si>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</si>
  <si>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</si>
  <si>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</si>
  <si>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</si>
  <si>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</si>
  <si>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</si>
  <si>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</si>
  <si>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</si>
  <si>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</si>
  <si>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</si>
  <si>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</si>
  <si>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</si>
  <si>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</si>
  <si>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</si>
  <si>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</si>
  <si>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</si>
  <si>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</si>
  <si>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</si>
  <si>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</si>
  <si>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</si>
  <si>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</si>
  <si>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</si>
  <si>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</si>
  <si>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</si>
  <si>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</si>
  <si>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</si>
  <si>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</si>
  <si>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</si>
  <si>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</si>
  <si>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</si>
  <si>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</si>
  <si>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</si>
  <si>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</si>
  <si>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</si>
  <si>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</si>
  <si>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</si>
  <si>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</si>
  <si>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</si>
  <si>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</si>
  <si>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</si>
  <si>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</si>
  <si>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</si>
  <si>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</si>
  <si>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</si>
  <si>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</si>
  <si>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</si>
  <si>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</si>
  <si>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</si>
  <si>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</si>
  <si>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</si>
  <si>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</si>
  <si>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</si>
  <si>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</si>
  <si>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</si>
  <si>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</si>
  <si>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</si>
  <si>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</si>
  <si>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</si>
  <si>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</si>
  <si>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</si>
  <si>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</si>
  <si>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</si>
  <si>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</si>
  <si>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</si>
  <si>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</si>
  <si>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</si>
  <si>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</si>
  <si>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</si>
  <si>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</si>
  <si>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</si>
  <si>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</si>
  <si>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</si>
  <si>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</si>
  <si>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</si>
  <si>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</si>
  <si>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</si>
  <si>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</si>
  <si>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</si>
  <si>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</si>
  <si>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</si>
  <si>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</si>
  <si>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</si>
  <si>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</si>
  <si>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</si>
  <si>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</si>
  <si>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</si>
  <si>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</si>
  <si>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</si>
  <si>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</si>
  <si>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</si>
  <si>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</si>
  <si>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</si>
  <si>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</si>
  <si>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</si>
  <si>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</si>
  <si>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</si>
  <si>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</si>
  <si>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</si>
  <si>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</si>
  <si>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</si>
  <si>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</si>
  <si>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</si>
  <si>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</si>
  <si>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</si>
  <si>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</si>
  <si>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</si>
  <si>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</si>
  <si>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</si>
  <si>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</si>
  <si>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</si>
  <si>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</si>
  <si>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</si>
  <si>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</si>
  <si>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</si>
  <si>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</si>
  <si>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</si>
  <si>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</si>
  <si>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</si>
  <si>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</si>
  <si>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</si>
  <si>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</si>
  <si>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</si>
  <si>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</si>
  <si>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</si>
  <si>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</si>
  <si>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</si>
  <si>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</si>
  <si>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</si>
  <si>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</si>
  <si>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</si>
  <si>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</si>
  <si>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</si>
  <si>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</si>
  <si>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</si>
  <si>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</si>
  <si>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</si>
  <si>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</si>
  <si>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</si>
  <si>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</si>
  <si>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</si>
  <si>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</si>
  <si>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</si>
  <si>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</si>
  <si>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</si>
  <si>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</si>
  <si>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</si>
  <si>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</si>
  <si>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</si>
  <si>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</si>
  <si>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</si>
  <si>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</si>
  <si>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</si>
  <si>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</si>
  <si>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</si>
  <si>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</si>
  <si>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</si>
  <si>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</si>
  <si>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</si>
  <si>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</si>
  <si>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</si>
  <si>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</si>
  <si>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</si>
  <si>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</si>
  <si>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</si>
  <si>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</si>
  <si>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</si>
  <si>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</si>
  <si>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</si>
  <si>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</si>
  <si>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</si>
  <si>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</si>
  <si>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</si>
  <si>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</si>
  <si>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</si>
  <si>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</si>
  <si>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</si>
  <si>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</si>
  <si>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</si>
  <si>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</si>
  <si>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</si>
  <si>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</si>
  <si>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</si>
  <si>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</si>
  <si>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</si>
  <si>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</si>
  <si>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</si>
  <si>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</si>
  <si>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</si>
  <si>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</si>
  <si>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</si>
  <si>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</si>
  <si>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</si>
  <si>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</si>
  <si>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</si>
  <si>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</si>
  <si>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</si>
  <si>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</si>
  <si>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</si>
  <si>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</si>
  <si>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</si>
  <si>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</si>
  <si>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</si>
  <si>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</si>
  <si>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</si>
  <si>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</si>
  <si>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</si>
  <si>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</si>
  <si>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</si>
  <si>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</si>
  <si>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</si>
  <si>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</si>
  <si>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</si>
  <si>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</si>
  <si>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</si>
  <si>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</si>
  <si>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</si>
  <si>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</si>
  <si>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</si>
  <si>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</si>
  <si>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</si>
  <si>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</si>
  <si>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</si>
  <si>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</si>
  <si>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</si>
  <si>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</si>
  <si>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</si>
  <si>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</si>
  <si>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</si>
  <si>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</si>
  <si>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</si>
  <si>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</si>
  <si>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</si>
  <si>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</si>
  <si>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</si>
  <si>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</si>
  <si>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</si>
  <si>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</si>
  <si>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</si>
  <si>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</si>
  <si>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</si>
  <si>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</si>
  <si>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</si>
  <si>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</si>
  <si>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</si>
  <si>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</si>
  <si>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</si>
  <si>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</si>
  <si>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</si>
  <si>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</si>
  <si>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</si>
  <si>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</si>
  <si>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</si>
  <si>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</si>
  <si>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</si>
  <si>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</si>
  <si>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</si>
  <si>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</si>
  <si>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</si>
  <si>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</si>
  <si>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</si>
  <si>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</si>
  <si>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</si>
  <si>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</si>
  <si>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</si>
  <si>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</si>
  <si>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</si>
  <si>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</si>
  <si>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</si>
  <si>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</si>
  <si>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</si>
  <si>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</si>
  <si>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</si>
  <si>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</si>
  <si>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</si>
  <si>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</si>
  <si>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</si>
  <si>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</si>
  <si>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</si>
  <si>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</si>
  <si>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</si>
  <si>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</si>
  <si>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</si>
  <si>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</si>
  <si>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</si>
  <si>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</si>
  <si>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</si>
  <si>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</si>
  <si>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</si>
  <si>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</si>
  <si>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</si>
  <si>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</si>
  <si>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</si>
  <si>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</si>
  <si>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</si>
  <si>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</si>
  <si>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</si>
  <si>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</si>
  <si>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</si>
  <si>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</si>
  <si>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</si>
  <si>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</si>
  <si>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</si>
  <si>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</si>
  <si>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</si>
  <si>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</si>
  <si>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</si>
  <si>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</si>
  <si>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</si>
  <si>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</si>
  <si>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</si>
  <si>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</si>
  <si>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</si>
  <si>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</si>
  <si>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</si>
  <si>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</si>
  <si>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</si>
  <si>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</si>
  <si>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</si>
  <si>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</si>
  <si>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</si>
  <si>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</si>
  <si>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</si>
  <si>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</si>
  <si>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</si>
  <si>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</si>
  <si>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</si>
  <si>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</si>
  <si>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</si>
  <si>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</si>
  <si>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</si>
  <si>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</si>
  <si>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</si>
  <si>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</si>
  <si>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</si>
  <si>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</si>
  <si>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</si>
  <si>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</si>
  <si>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</si>
  <si>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</si>
  <si>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</si>
  <si>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</si>
  <si>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</si>
  <si>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</si>
  <si>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</si>
  <si>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</si>
  <si>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</si>
  <si>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</si>
  <si>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</si>
  <si>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</si>
  <si>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</si>
  <si>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</si>
  <si>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</si>
  <si>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</si>
  <si>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</si>
  <si>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</si>
  <si>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</si>
  <si>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</si>
  <si>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</si>
  <si>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</si>
  <si>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</si>
  <si>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</si>
  <si>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</si>
  <si>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</si>
  <si>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</si>
  <si>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</si>
  <si>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</si>
  <si>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</si>
  <si>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</si>
  <si>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</si>
  <si>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</si>
  <si>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</si>
  <si>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</si>
  <si>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</si>
  <si>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</si>
  <si>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</si>
  <si>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</si>
  <si>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</si>
  <si>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</si>
  <si>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</si>
  <si>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</si>
  <si>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</si>
  <si>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</si>
  <si>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</si>
  <si>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</si>
  <si>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</si>
  <si>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</si>
  <si>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</si>
  <si>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</si>
  <si>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</si>
  <si>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</si>
  <si>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</si>
  <si>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</si>
  <si>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</si>
  <si>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</si>
  <si>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</si>
  <si>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</si>
  <si>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</si>
  <si>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</si>
  <si>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</si>
  <si>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</si>
  <si>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</si>
  <si>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</si>
  <si>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</si>
  <si>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</si>
  <si>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</si>
  <si>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</si>
  <si>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</si>
  <si>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</si>
  <si>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</si>
  <si>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</si>
  <si>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</si>
  <si>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</si>
  <si>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</si>
  <si>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</si>
  <si>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</si>
  <si>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</si>
  <si>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</si>
  <si>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</si>
  <si>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</si>
  <si>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</si>
  <si>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</si>
  <si>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</si>
  <si>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</si>
  <si>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</si>
  <si>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</si>
  <si>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</si>
  <si>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</si>
  <si>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</si>
  <si>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</si>
  <si>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</si>
  <si>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</si>
  <si>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</si>
  <si>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</si>
  <si>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</si>
  <si>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</si>
  <si>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</si>
  <si>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</si>
  <si>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</si>
  <si>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</si>
  <si>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</si>
  <si>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</si>
  <si>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</si>
  <si>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</si>
  <si>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</si>
  <si>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</si>
  <si>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</si>
  <si>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</si>
  <si>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</si>
  <si>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</si>
  <si>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</si>
  <si>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</si>
  <si>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</si>
  <si>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</si>
  <si>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</si>
  <si>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</si>
  <si>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</si>
  <si>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</si>
  <si>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</si>
  <si>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</si>
  <si>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</si>
  <si>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</si>
  <si>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</si>
  <si>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</si>
  <si>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</si>
  <si>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</si>
  <si>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</si>
  <si>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</si>
  <si>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</si>
  <si>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</si>
  <si>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</si>
  <si>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</si>
  <si>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</si>
  <si>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</si>
  <si>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</si>
  <si>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</si>
  <si>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</si>
  <si>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</si>
  <si>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</si>
  <si>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</si>
  <si>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</si>
  <si>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</si>
  <si>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</si>
  <si>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</si>
  <si>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</si>
  <si>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</si>
  <si>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</si>
  <si>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</si>
  <si>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</si>
  <si>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</si>
  <si>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</si>
  <si>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</si>
  <si>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</si>
  <si>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</si>
  <si>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</si>
  <si>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</si>
  <si>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</si>
  <si>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</si>
  <si>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</si>
  <si>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</si>
  <si>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</si>
  <si>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</si>
  <si>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</si>
  <si>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</si>
  <si>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</si>
  <si>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</si>
  <si>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</si>
  <si>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Mensajero</t>
  </si>
  <si>
    <t>Recepcionista</t>
  </si>
  <si>
    <t>Secretario Particular</t>
  </si>
  <si>
    <t>Conserje</t>
  </si>
  <si>
    <t>Oficial Mayor</t>
  </si>
  <si>
    <t>Oficilia Mayor</t>
  </si>
  <si>
    <t>Secretaria</t>
  </si>
  <si>
    <t>Chofer</t>
  </si>
  <si>
    <t>Servicios Generales</t>
  </si>
  <si>
    <t>Consejo de Planeacion</t>
  </si>
  <si>
    <t xml:space="preserve">Auxiliar </t>
  </si>
  <si>
    <t>Resgistro civil</t>
  </si>
  <si>
    <t>Directora Promocion Economica</t>
  </si>
  <si>
    <t>Promocion economica</t>
  </si>
  <si>
    <t>Jardinero</t>
  </si>
  <si>
    <t>Delegacion Copala</t>
  </si>
  <si>
    <t>Encargada de Rgistro civil</t>
  </si>
  <si>
    <t>Axiliar de Proteccion Civil</t>
  </si>
  <si>
    <t>Agua Potable</t>
  </si>
  <si>
    <t>Encargado de unidad deportiva</t>
  </si>
  <si>
    <t>Delegado</t>
  </si>
  <si>
    <t>Delegacion Teutlan</t>
  </si>
  <si>
    <t>Hacienda Municipal</t>
  </si>
  <si>
    <t>Encargado de la Hacienda</t>
  </si>
  <si>
    <t>Jefa de Ingresos</t>
  </si>
  <si>
    <t>Catastro</t>
  </si>
  <si>
    <t>Directora</t>
  </si>
  <si>
    <t>Obras Publicas</t>
  </si>
  <si>
    <t>Fugas</t>
  </si>
  <si>
    <t>Oficial de construccion</t>
  </si>
  <si>
    <t>Arquitecto</t>
  </si>
  <si>
    <t xml:space="preserve">Director </t>
  </si>
  <si>
    <t>Aseo Publico</t>
  </si>
  <si>
    <t>Cementerios</t>
  </si>
  <si>
    <t>Aseador</t>
  </si>
  <si>
    <t xml:space="preserve">Barrendero </t>
  </si>
  <si>
    <t>Recolector de basura</t>
  </si>
  <si>
    <t>Separador de basura</t>
  </si>
  <si>
    <t>Alumbrado Publico</t>
  </si>
  <si>
    <t>Encargado de valvulas</t>
  </si>
  <si>
    <t>Director</t>
  </si>
  <si>
    <t>Medico Munipal</t>
  </si>
  <si>
    <t>Servicios Medicos</t>
  </si>
  <si>
    <t>Seguridad publica</t>
  </si>
  <si>
    <t>Policia de Linea</t>
  </si>
  <si>
    <t>Proteccion civil</t>
  </si>
  <si>
    <t>Agente</t>
  </si>
  <si>
    <t>Agencias Municipales</t>
  </si>
  <si>
    <t>Operador de Maquinaria</t>
  </si>
  <si>
    <t>Departamento de Maquinaria</t>
  </si>
  <si>
    <t>Encargado de maquinaria</t>
  </si>
  <si>
    <t>Juez Municipal</t>
  </si>
  <si>
    <t>Juzgado Municipal</t>
  </si>
  <si>
    <t>Jefe de Inspeccion Agricola</t>
  </si>
  <si>
    <t>Inspeccion Agricola</t>
  </si>
  <si>
    <t>Desarrollo Social</t>
  </si>
  <si>
    <t>Secretario</t>
  </si>
  <si>
    <t>Comunicación social</t>
  </si>
  <si>
    <t>Afanador</t>
  </si>
  <si>
    <t>Limpieza</t>
  </si>
  <si>
    <t>Transporte escolar</t>
  </si>
  <si>
    <t>Choferes</t>
  </si>
  <si>
    <t>Jardin San Pedro</t>
  </si>
  <si>
    <t>Contralor</t>
  </si>
  <si>
    <t>Contraloria</t>
  </si>
  <si>
    <t>Deportes Unidad</t>
  </si>
  <si>
    <t>Encargado</t>
  </si>
  <si>
    <t>Cuidado del Agua</t>
  </si>
  <si>
    <t>TRANSFERENCIAS, ASIGNACIONES, SUBSIDIOS Y OTRAS AYUDAS</t>
  </si>
  <si>
    <t>BIENES MUEBLES INMUEBLES E INTANGIBLES</t>
  </si>
  <si>
    <t>INVERSION PUBLICA</t>
  </si>
  <si>
    <t>3.1.1.1.1.</t>
  </si>
  <si>
    <t>Órgano Ejecutivo Municipal (Ayuntamiento)</t>
  </si>
  <si>
    <t xml:space="preserve">Dirección General de Relaciones Públicas </t>
  </si>
  <si>
    <t xml:space="preserve">Dirección General de Comunicación Social </t>
  </si>
  <si>
    <t xml:space="preserve">Secretaría Particular </t>
  </si>
  <si>
    <t xml:space="preserve">Secretaría de Ayuntamiento </t>
  </si>
  <si>
    <t>Tesorería</t>
  </si>
  <si>
    <t>Oficialía Mayor Administrativa</t>
  </si>
  <si>
    <t xml:space="preserve">Oficialía Mayor de Padrón y Licencias </t>
  </si>
  <si>
    <t xml:space="preserve">Dirección General de Inspección y Reglamentos </t>
  </si>
  <si>
    <t>Dirección General de Desarrollo Social y Humano</t>
  </si>
  <si>
    <t xml:space="preserve">Dirección General de Obras Públicas </t>
  </si>
  <si>
    <t>Dirección General de Ecología y Fomento Agropecuario</t>
  </si>
  <si>
    <t xml:space="preserve">Dirección General de Servicios Públicos </t>
  </si>
  <si>
    <t xml:space="preserve">Dirección General de Seguridad Pública </t>
  </si>
  <si>
    <t xml:space="preserve">Centro de Promoción Economica </t>
  </si>
  <si>
    <t>Instituto de Cultura</t>
  </si>
  <si>
    <t xml:space="preserve">Dirección de Inovacion Gubernamental y Tecnologías de la Información </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</si>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</sst>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F23" sqref="F2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v>2285500</v>
      </c>
      <c r="C3" s="12">
        <v>7199204</v>
      </c>
      <c r="D3" s="12">
        <v>3486720</v>
      </c>
      <c r="E3" s="33">
        <f>'CRI-DE'!F2</f>
        <v>4744700</v>
      </c>
      <c r="F3" s="12">
        <v>4981935</v>
      </c>
      <c r="G3" s="12"/>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v>5000</v>
      </c>
      <c r="C5" s="12"/>
      <c r="D5" s="12"/>
      <c r="E5" s="33">
        <f>'CRI-DE'!F29</f>
        <v>0</v>
      </c>
      <c r="F5" s="12"/>
      <c r="G5" s="12"/>
      <c r="H5" s="12"/>
    </row>
    <row r="6" spans="1:8" s="34" customFormat="1" ht="30" customHeight="1" x14ac:dyDescent="0.25">
      <c r="A6" s="32" t="s">
        <v>2471</v>
      </c>
      <c r="B6" s="12">
        <v>979200</v>
      </c>
      <c r="C6" s="12">
        <v>1125700</v>
      </c>
      <c r="D6" s="12">
        <v>1672520</v>
      </c>
      <c r="E6" s="33">
        <f>'CRI-DE'!F34</f>
        <v>1182120</v>
      </c>
      <c r="F6" s="12">
        <v>1241226</v>
      </c>
      <c r="G6" s="12"/>
      <c r="H6" s="12"/>
    </row>
    <row r="7" spans="1:8" s="34" customFormat="1" ht="30" customHeight="1" x14ac:dyDescent="0.25">
      <c r="A7" s="35" t="s">
        <v>2637</v>
      </c>
      <c r="B7" s="12">
        <v>160000</v>
      </c>
      <c r="C7" s="12">
        <v>132000</v>
      </c>
      <c r="D7" s="12">
        <v>17400</v>
      </c>
      <c r="E7" s="33">
        <f>'CRI-DE'!F66</f>
        <v>9600</v>
      </c>
      <c r="F7" s="12">
        <v>10080</v>
      </c>
      <c r="G7" s="12"/>
      <c r="H7" s="12"/>
    </row>
    <row r="8" spans="1:8" s="34" customFormat="1" ht="30" customHeight="1" x14ac:dyDescent="0.25">
      <c r="A8" s="35" t="s">
        <v>2641</v>
      </c>
      <c r="B8" s="12">
        <v>76750</v>
      </c>
      <c r="C8" s="12">
        <v>780000</v>
      </c>
      <c r="D8" s="12">
        <v>121200</v>
      </c>
      <c r="E8" s="33">
        <f>'CRI-DE'!F73</f>
        <v>86400</v>
      </c>
      <c r="F8" s="12">
        <v>90720</v>
      </c>
      <c r="G8" s="12"/>
      <c r="H8" s="12"/>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v>35086800</v>
      </c>
      <c r="C10" s="12">
        <v>44913996</v>
      </c>
      <c r="D10" s="12">
        <v>35320980</v>
      </c>
      <c r="E10" s="33">
        <f>'CRI-DE'!F104</f>
        <v>45600000</v>
      </c>
      <c r="F10" s="12">
        <v>47880000</v>
      </c>
      <c r="G10" s="12"/>
      <c r="H10" s="12"/>
    </row>
    <row r="11" spans="1:8" s="34" customFormat="1" ht="30" customHeight="1" x14ac:dyDescent="0.25">
      <c r="A11" s="35" t="s">
        <v>2675</v>
      </c>
      <c r="B11" s="12">
        <v>437345</v>
      </c>
      <c r="C11" s="12">
        <v>575532</v>
      </c>
      <c r="D11" s="12">
        <v>119148</v>
      </c>
      <c r="E11" s="33">
        <f>'CRI-DE'!F125</f>
        <v>444024</v>
      </c>
      <c r="F11" s="12">
        <v>46225</v>
      </c>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39030595</v>
      </c>
      <c r="C15" s="38">
        <f t="shared" ref="C15:H15" si="0">SUM(C3:C14)</f>
        <v>54726432</v>
      </c>
      <c r="D15" s="38">
        <f t="shared" si="0"/>
        <v>40737968</v>
      </c>
      <c r="E15" s="38">
        <f t="shared" si="0"/>
        <v>52066844</v>
      </c>
      <c r="F15" s="38">
        <f t="shared" si="0"/>
        <v>54250186</v>
      </c>
      <c r="G15" s="38">
        <f t="shared" si="0"/>
        <v>0</v>
      </c>
      <c r="H15" s="38">
        <f t="shared" si="0"/>
        <v>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52066844</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18549150</v>
      </c>
      <c r="C19" s="40">
        <v>19560000</v>
      </c>
      <c r="D19" s="40">
        <v>20400000</v>
      </c>
      <c r="E19" s="33">
        <f>'CRI-DE'!E117</f>
        <v>24800000</v>
      </c>
      <c r="F19" s="40">
        <v>26040000</v>
      </c>
      <c r="G19" s="40"/>
      <c r="H19" s="40"/>
    </row>
    <row r="20" spans="1:8" s="34" customFormat="1" ht="30" customHeight="1" x14ac:dyDescent="0.25">
      <c r="A20" s="39" t="s">
        <v>2556</v>
      </c>
      <c r="B20" s="40"/>
      <c r="C20" s="40">
        <v>2500000</v>
      </c>
      <c r="D20" s="40">
        <v>6500000</v>
      </c>
      <c r="E20" s="33">
        <f>'CRI-DE'!E120</f>
        <v>6000000</v>
      </c>
      <c r="F20" s="40">
        <v>6000000</v>
      </c>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18549150</v>
      </c>
      <c r="C24" s="38">
        <f t="shared" si="1"/>
        <v>22060000</v>
      </c>
      <c r="D24" s="38">
        <f t="shared" si="1"/>
        <v>26900000</v>
      </c>
      <c r="E24" s="38">
        <f t="shared" si="1"/>
        <v>30800000</v>
      </c>
      <c r="F24" s="38">
        <f t="shared" si="1"/>
        <v>32040000</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30800000</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57579745</v>
      </c>
      <c r="C28" s="44">
        <f t="shared" ref="C28:H28" si="3">C15+C24+C27</f>
        <v>76786432</v>
      </c>
      <c r="D28" s="44">
        <f t="shared" si="3"/>
        <v>67637968</v>
      </c>
      <c r="E28" s="44">
        <f>E15+E24+E27</f>
        <v>82866844</v>
      </c>
      <c r="F28" s="44">
        <f t="shared" si="3"/>
        <v>86290186</v>
      </c>
      <c r="G28" s="44">
        <f t="shared" si="3"/>
        <v>0</v>
      </c>
      <c r="H28" s="44">
        <f t="shared" si="3"/>
        <v>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82866844</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371161175</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24320145</v>
      </c>
      <c r="C3" s="12">
        <v>17607904</v>
      </c>
      <c r="D3" s="12">
        <v>17541456</v>
      </c>
      <c r="E3" s="33">
        <f>SUM('COG-FF'!C3:I3)</f>
        <v>21826436</v>
      </c>
      <c r="F3" s="12">
        <v>22917757</v>
      </c>
      <c r="G3" s="12"/>
      <c r="H3" s="12"/>
    </row>
    <row r="4" spans="1:8" s="34" customFormat="1" ht="30" customHeight="1" x14ac:dyDescent="0.25">
      <c r="A4" s="32" t="s">
        <v>2211</v>
      </c>
      <c r="B4" s="12">
        <v>2188500</v>
      </c>
      <c r="C4" s="12">
        <v>7840900</v>
      </c>
      <c r="D4" s="12">
        <v>5729900</v>
      </c>
      <c r="E4" s="33">
        <f>SUM('COG-FF'!C40:I40)</f>
        <v>7076400</v>
      </c>
      <c r="F4" s="12">
        <v>7430220</v>
      </c>
      <c r="G4" s="12"/>
      <c r="H4" s="12"/>
    </row>
    <row r="5" spans="1:8" s="34" customFormat="1" ht="30" customHeight="1" x14ac:dyDescent="0.25">
      <c r="A5" s="32" t="s">
        <v>2275</v>
      </c>
      <c r="B5" s="12">
        <v>5625500</v>
      </c>
      <c r="C5" s="12">
        <v>7891418</v>
      </c>
      <c r="D5" s="12">
        <v>6772400</v>
      </c>
      <c r="E5" s="33">
        <f>SUM('COG-FF'!C105:I105)</f>
        <v>8448000</v>
      </c>
      <c r="F5" s="12">
        <v>8870400</v>
      </c>
      <c r="G5" s="12"/>
      <c r="H5" s="12"/>
    </row>
    <row r="6" spans="1:8" s="34" customFormat="1" ht="30" customHeight="1" x14ac:dyDescent="0.25">
      <c r="A6" s="32" t="s">
        <v>2693</v>
      </c>
      <c r="B6" s="12">
        <v>5007450</v>
      </c>
      <c r="C6" s="12">
        <v>5130000</v>
      </c>
      <c r="D6" s="12">
        <v>3500500</v>
      </c>
      <c r="E6" s="33">
        <f>SUM('COG-FF'!C190:I190)</f>
        <v>4728600</v>
      </c>
      <c r="F6" s="12">
        <v>4965030</v>
      </c>
      <c r="G6" s="12"/>
      <c r="H6" s="12"/>
    </row>
    <row r="7" spans="1:8" s="34" customFormat="1" ht="30" customHeight="1" x14ac:dyDescent="0.25">
      <c r="A7" s="35" t="s">
        <v>2694</v>
      </c>
      <c r="B7" s="12"/>
      <c r="C7" s="12">
        <v>1342000</v>
      </c>
      <c r="D7" s="12">
        <v>317000</v>
      </c>
      <c r="E7" s="33">
        <f>SUM('COG-FF'!C250:I250)</f>
        <v>304000</v>
      </c>
      <c r="F7" s="12">
        <v>319200</v>
      </c>
      <c r="G7" s="12"/>
      <c r="H7" s="12"/>
    </row>
    <row r="8" spans="1:8" s="34" customFormat="1" ht="30" customHeight="1" x14ac:dyDescent="0.25">
      <c r="A8" s="35" t="s">
        <v>2477</v>
      </c>
      <c r="B8" s="12"/>
      <c r="C8" s="12">
        <v>14914210</v>
      </c>
      <c r="D8" s="12">
        <v>6876712</v>
      </c>
      <c r="E8" s="33">
        <f>SUM('COG-FF'!C309:I309)</f>
        <v>9683408</v>
      </c>
      <c r="F8" s="12">
        <v>10167578</v>
      </c>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v>1890</v>
      </c>
      <c r="C11" s="12"/>
      <c r="D11" s="12"/>
      <c r="E11" s="33">
        <f>SUM('COG-FF'!C397:I397)</f>
        <v>0</v>
      </c>
      <c r="F11" s="12"/>
      <c r="G11" s="12"/>
      <c r="H11" s="12"/>
    </row>
    <row r="12" spans="1:8" s="34" customFormat="1" x14ac:dyDescent="0.25">
      <c r="A12" s="79" t="s">
        <v>2698</v>
      </c>
      <c r="B12" s="38">
        <f t="shared" ref="B12:H12" si="0">SUM(B3:B11)</f>
        <v>37143485</v>
      </c>
      <c r="C12" s="38">
        <f t="shared" si="0"/>
        <v>54726432</v>
      </c>
      <c r="D12" s="38">
        <f t="shared" si="0"/>
        <v>40737968</v>
      </c>
      <c r="E12" s="38">
        <f t="shared" si="0"/>
        <v>52066844</v>
      </c>
      <c r="F12" s="38">
        <f t="shared" si="0"/>
        <v>54670185</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240000</v>
      </c>
      <c r="F14" s="40">
        <v>252000</v>
      </c>
      <c r="G14" s="40"/>
      <c r="H14" s="40"/>
    </row>
    <row r="15" spans="1:8" ht="30" customHeight="1" x14ac:dyDescent="0.25">
      <c r="A15" s="32" t="s">
        <v>2211</v>
      </c>
      <c r="B15" s="40">
        <v>6360000</v>
      </c>
      <c r="C15" s="40">
        <v>5160000</v>
      </c>
      <c r="D15" s="40">
        <v>5712000</v>
      </c>
      <c r="E15" s="33">
        <f>SUM('COG-FF'!J40:L40)</f>
        <v>6362000</v>
      </c>
      <c r="F15" s="40">
        <v>6680100</v>
      </c>
      <c r="G15" s="40"/>
      <c r="H15" s="40"/>
    </row>
    <row r="16" spans="1:8" ht="30" customHeight="1" x14ac:dyDescent="0.25">
      <c r="A16" s="32" t="s">
        <v>2275</v>
      </c>
      <c r="B16" s="40">
        <v>1044000</v>
      </c>
      <c r="C16" s="40">
        <v>2400000</v>
      </c>
      <c r="D16" s="40">
        <v>2688000</v>
      </c>
      <c r="E16" s="33">
        <f>SUM('COG-FF'!J105:L105)</f>
        <v>4198000</v>
      </c>
      <c r="F16" s="40">
        <v>4407900</v>
      </c>
      <c r="G16" s="40"/>
      <c r="H16" s="40"/>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v>14500000</v>
      </c>
      <c r="D19" s="40">
        <v>18500000</v>
      </c>
      <c r="E19" s="33">
        <f>SUM('COG-FF'!J309:L309)</f>
        <v>20000000</v>
      </c>
      <c r="F19" s="40">
        <v>20280001</v>
      </c>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v>11145150</v>
      </c>
      <c r="C22" s="40"/>
      <c r="D22" s="40"/>
      <c r="E22" s="33">
        <f>SUM('COG-FF'!J397:L397)</f>
        <v>0</v>
      </c>
      <c r="F22" s="40"/>
      <c r="G22" s="40"/>
      <c r="H22" s="40"/>
    </row>
    <row r="23" spans="1:8" s="34" customFormat="1" x14ac:dyDescent="0.25">
      <c r="A23" s="79" t="s">
        <v>2696</v>
      </c>
      <c r="B23" s="38">
        <f t="shared" ref="B23:H23" si="1">SUM(B14:B22)</f>
        <v>18549150</v>
      </c>
      <c r="C23" s="38">
        <f t="shared" si="1"/>
        <v>22060000</v>
      </c>
      <c r="D23" s="38">
        <f t="shared" si="1"/>
        <v>26900000</v>
      </c>
      <c r="E23" s="38">
        <f t="shared" si="1"/>
        <v>30800000</v>
      </c>
      <c r="F23" s="38">
        <f t="shared" si="1"/>
        <v>31620001</v>
      </c>
      <c r="G23" s="38">
        <f t="shared" si="1"/>
        <v>0</v>
      </c>
      <c r="H23" s="38">
        <f t="shared" si="1"/>
        <v>0</v>
      </c>
    </row>
    <row r="24" spans="1:8" s="34" customFormat="1" x14ac:dyDescent="0.25">
      <c r="A24" s="80" t="s">
        <v>2697</v>
      </c>
      <c r="B24" s="81">
        <f>B12+B23</f>
        <v>55692635</v>
      </c>
      <c r="C24" s="81">
        <f t="shared" ref="C24:H24" si="2">C12+C23</f>
        <v>76786432</v>
      </c>
      <c r="D24" s="81">
        <f t="shared" si="2"/>
        <v>67637968</v>
      </c>
      <c r="E24" s="81">
        <f t="shared" si="2"/>
        <v>82866844</v>
      </c>
      <c r="F24" s="81">
        <f t="shared" si="2"/>
        <v>86290186</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369274065</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19" sqref="D19"/>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3142</v>
      </c>
      <c r="B6" s="100">
        <v>1</v>
      </c>
      <c r="C6" s="98" t="s">
        <v>3143</v>
      </c>
      <c r="D6" s="99">
        <v>22000000</v>
      </c>
    </row>
    <row r="7" spans="1:4" ht="15" customHeight="1" x14ac:dyDescent="0.25">
      <c r="A7" s="97" t="s">
        <v>3142</v>
      </c>
      <c r="B7" s="100">
        <v>2</v>
      </c>
      <c r="C7" s="98" t="s">
        <v>730</v>
      </c>
      <c r="D7" s="99">
        <v>10664998</v>
      </c>
    </row>
    <row r="8" spans="1:4" x14ac:dyDescent="0.25">
      <c r="A8" s="97" t="s">
        <v>3142</v>
      </c>
      <c r="B8" s="100">
        <v>3</v>
      </c>
      <c r="C8" s="101" t="s">
        <v>3144</v>
      </c>
      <c r="D8" s="99">
        <v>7000000</v>
      </c>
    </row>
    <row r="9" spans="1:4" x14ac:dyDescent="0.25">
      <c r="A9" s="97" t="s">
        <v>3142</v>
      </c>
      <c r="B9" s="100">
        <v>4</v>
      </c>
      <c r="C9" s="101" t="s">
        <v>3145</v>
      </c>
      <c r="D9" s="102">
        <v>25000</v>
      </c>
    </row>
    <row r="10" spans="1:4" x14ac:dyDescent="0.25">
      <c r="A10" s="97" t="s">
        <v>3142</v>
      </c>
      <c r="B10" s="100">
        <v>5</v>
      </c>
      <c r="C10" s="101" t="s">
        <v>3146</v>
      </c>
      <c r="D10" s="99">
        <v>150000</v>
      </c>
    </row>
    <row r="11" spans="1:4" x14ac:dyDescent="0.25">
      <c r="A11" s="97" t="s">
        <v>3142</v>
      </c>
      <c r="B11" s="100">
        <v>6</v>
      </c>
      <c r="C11" s="101" t="s">
        <v>3147</v>
      </c>
      <c r="D11" s="99">
        <v>1200000</v>
      </c>
    </row>
    <row r="12" spans="1:4" x14ac:dyDescent="0.25">
      <c r="A12" s="97" t="s">
        <v>3142</v>
      </c>
      <c r="B12" s="100">
        <v>7</v>
      </c>
      <c r="C12" s="101" t="s">
        <v>726</v>
      </c>
      <c r="D12" s="99">
        <v>2000000</v>
      </c>
    </row>
    <row r="13" spans="1:4" x14ac:dyDescent="0.25">
      <c r="A13" s="97" t="s">
        <v>3142</v>
      </c>
      <c r="B13" s="100">
        <v>8</v>
      </c>
      <c r="C13" s="101" t="s">
        <v>3148</v>
      </c>
      <c r="D13" s="99">
        <v>2500000</v>
      </c>
    </row>
    <row r="14" spans="1:4" x14ac:dyDescent="0.25">
      <c r="A14" s="97" t="s">
        <v>3142</v>
      </c>
      <c r="B14" s="100">
        <v>9</v>
      </c>
      <c r="C14" s="101" t="s">
        <v>3149</v>
      </c>
      <c r="D14" s="102">
        <v>500000</v>
      </c>
    </row>
    <row r="15" spans="1:4" x14ac:dyDescent="0.25">
      <c r="A15" s="97" t="s">
        <v>3142</v>
      </c>
      <c r="B15" s="100">
        <v>10</v>
      </c>
      <c r="C15" s="101" t="s">
        <v>3150</v>
      </c>
      <c r="D15" s="99">
        <v>2500000</v>
      </c>
    </row>
    <row r="16" spans="1:4" x14ac:dyDescent="0.25">
      <c r="A16" s="97" t="s">
        <v>3142</v>
      </c>
      <c r="B16" s="100">
        <v>11</v>
      </c>
      <c r="C16" s="101" t="s">
        <v>3151</v>
      </c>
      <c r="D16" s="99">
        <v>550000</v>
      </c>
    </row>
    <row r="17" spans="1:4" x14ac:dyDescent="0.25">
      <c r="A17" s="97" t="s">
        <v>3142</v>
      </c>
      <c r="B17" s="100">
        <v>12</v>
      </c>
      <c r="C17" s="101" t="s">
        <v>3152</v>
      </c>
      <c r="D17" s="99">
        <v>2500000</v>
      </c>
    </row>
    <row r="18" spans="1:4" x14ac:dyDescent="0.25">
      <c r="A18" s="97" t="s">
        <v>3142</v>
      </c>
      <c r="B18" s="100">
        <v>13</v>
      </c>
      <c r="C18" s="101" t="s">
        <v>3153</v>
      </c>
      <c r="D18" s="99">
        <v>11601846</v>
      </c>
    </row>
    <row r="19" spans="1:4" x14ac:dyDescent="0.25">
      <c r="A19" s="97" t="s">
        <v>3142</v>
      </c>
      <c r="B19" s="100">
        <v>14</v>
      </c>
      <c r="C19" s="101" t="s">
        <v>3154</v>
      </c>
      <c r="D19" s="99">
        <v>2500000</v>
      </c>
    </row>
    <row r="20" spans="1:4" x14ac:dyDescent="0.25">
      <c r="A20" s="97" t="s">
        <v>3142</v>
      </c>
      <c r="B20" s="100">
        <v>15</v>
      </c>
      <c r="C20" s="101" t="s">
        <v>3155</v>
      </c>
      <c r="D20" s="99">
        <v>5500000</v>
      </c>
    </row>
    <row r="21" spans="1:4" x14ac:dyDescent="0.25">
      <c r="A21" s="97" t="s">
        <v>3142</v>
      </c>
      <c r="B21" s="100">
        <v>16</v>
      </c>
      <c r="C21" s="101" t="s">
        <v>3156</v>
      </c>
      <c r="D21" s="99">
        <v>9125000</v>
      </c>
    </row>
    <row r="22" spans="1:4" x14ac:dyDescent="0.25">
      <c r="A22" s="97" t="s">
        <v>3142</v>
      </c>
      <c r="B22" s="100">
        <v>17</v>
      </c>
      <c r="C22" s="101" t="s">
        <v>3157</v>
      </c>
      <c r="D22" s="99">
        <v>550000</v>
      </c>
    </row>
    <row r="23" spans="1:4" x14ac:dyDescent="0.25">
      <c r="A23" s="97" t="s">
        <v>3142</v>
      </c>
      <c r="B23" s="100">
        <v>18</v>
      </c>
      <c r="C23" s="101" t="s">
        <v>3158</v>
      </c>
      <c r="D23" s="102">
        <v>1500000</v>
      </c>
    </row>
    <row r="24" spans="1:4" x14ac:dyDescent="0.25">
      <c r="A24" s="97" t="s">
        <v>3142</v>
      </c>
      <c r="B24" s="100">
        <v>19</v>
      </c>
      <c r="C24" s="101" t="s">
        <v>3159</v>
      </c>
      <c r="D24" s="99">
        <v>500000</v>
      </c>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82866844</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16" sqref="C16"/>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t="s">
        <v>3160</v>
      </c>
      <c r="C3" s="98"/>
      <c r="D3" s="98"/>
      <c r="E3" s="98"/>
      <c r="F3" s="98">
        <v>25000000</v>
      </c>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v>65</v>
      </c>
      <c r="C11" s="98">
        <v>60</v>
      </c>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4</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A10" sqref="A10:B10"/>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v>15</v>
      </c>
      <c r="F3" s="124">
        <v>9</v>
      </c>
      <c r="G3" s="136">
        <v>10000</v>
      </c>
      <c r="H3" s="140">
        <f>IF(E3="","Se requiere asignar la fuente de financiamiento (FF)",IF(F3="","Es necesario establcer el número de plazas (No.)",IF(G3="","Se necesita establcer un monto mensual",F3*G3*12)))</f>
        <v>1080000</v>
      </c>
      <c r="I3" s="136"/>
      <c r="J3" s="136"/>
      <c r="K3" s="136">
        <f>G3/30*F3*50</f>
        <v>150000</v>
      </c>
      <c r="L3" s="136"/>
      <c r="M3" s="136"/>
      <c r="N3" s="136"/>
      <c r="O3" s="141">
        <f>SUM(H3:N3)</f>
        <v>1230000</v>
      </c>
    </row>
    <row r="4" spans="1:15" ht="15" customHeight="1" x14ac:dyDescent="0.25">
      <c r="A4" s="563" t="s">
        <v>2169</v>
      </c>
      <c r="B4" s="563"/>
      <c r="C4" s="13" t="s">
        <v>726</v>
      </c>
      <c r="D4" s="128">
        <v>111</v>
      </c>
      <c r="E4" s="124">
        <v>15</v>
      </c>
      <c r="F4" s="125">
        <v>1</v>
      </c>
      <c r="G4" s="137">
        <v>15000</v>
      </c>
      <c r="H4" s="140">
        <f t="shared" ref="H4:H67" si="0">IF(E4="","Se requiere asignar la fuente de financiamiento (FF)",IF(F4="","Es necesario establcer el número de plazas (No.)",IF(G4="","Se necesita establcer un monto mensual",F4*G4*12)))</f>
        <v>180000</v>
      </c>
      <c r="I4" s="137"/>
      <c r="J4" s="137"/>
      <c r="K4" s="137">
        <f t="shared" ref="K4:K67" si="1">G4/30*F4*50</f>
        <v>25000</v>
      </c>
      <c r="L4" s="137"/>
      <c r="M4" s="137"/>
      <c r="N4" s="137"/>
      <c r="O4" s="141">
        <f t="shared" ref="O4:O67" si="2">SUM(H4:N4)</f>
        <v>205000</v>
      </c>
    </row>
    <row r="5" spans="1:15" ht="15" customHeight="1" x14ac:dyDescent="0.25">
      <c r="A5" s="563" t="s">
        <v>727</v>
      </c>
      <c r="B5" s="563"/>
      <c r="C5" s="13" t="s">
        <v>728</v>
      </c>
      <c r="D5" s="128">
        <v>113</v>
      </c>
      <c r="E5" s="124">
        <v>15</v>
      </c>
      <c r="F5" s="125">
        <v>1</v>
      </c>
      <c r="G5" s="138">
        <v>15000</v>
      </c>
      <c r="H5" s="140">
        <f t="shared" si="0"/>
        <v>180000</v>
      </c>
      <c r="I5" s="138"/>
      <c r="J5" s="138"/>
      <c r="K5" s="138">
        <f t="shared" si="1"/>
        <v>25000</v>
      </c>
      <c r="L5" s="138"/>
      <c r="M5" s="138"/>
      <c r="N5" s="138"/>
      <c r="O5" s="141">
        <f t="shared" si="2"/>
        <v>205000</v>
      </c>
    </row>
    <row r="6" spans="1:15" ht="15" customHeight="1" x14ac:dyDescent="0.25">
      <c r="A6" s="563" t="s">
        <v>729</v>
      </c>
      <c r="B6" s="563"/>
      <c r="C6" s="13" t="s">
        <v>730</v>
      </c>
      <c r="D6" s="128">
        <v>113</v>
      </c>
      <c r="E6" s="124">
        <v>15</v>
      </c>
      <c r="F6" s="125">
        <v>1</v>
      </c>
      <c r="G6" s="138">
        <v>30000</v>
      </c>
      <c r="H6" s="140">
        <f t="shared" si="0"/>
        <v>360000</v>
      </c>
      <c r="I6" s="138"/>
      <c r="J6" s="138"/>
      <c r="K6" s="138">
        <f t="shared" si="1"/>
        <v>50000</v>
      </c>
      <c r="L6" s="138"/>
      <c r="M6" s="138"/>
      <c r="N6" s="138"/>
      <c r="O6" s="141">
        <f t="shared" si="2"/>
        <v>410000</v>
      </c>
    </row>
    <row r="7" spans="1:15" ht="15" customHeight="1" x14ac:dyDescent="0.25">
      <c r="A7" s="558" t="s">
        <v>3071</v>
      </c>
      <c r="B7" s="558"/>
      <c r="C7" s="106" t="s">
        <v>730</v>
      </c>
      <c r="D7" s="128">
        <v>113</v>
      </c>
      <c r="E7" s="124">
        <v>15</v>
      </c>
      <c r="F7" s="125">
        <v>1</v>
      </c>
      <c r="G7" s="138">
        <v>4500</v>
      </c>
      <c r="H7" s="140">
        <f t="shared" si="0"/>
        <v>54000</v>
      </c>
      <c r="I7" s="138"/>
      <c r="J7" s="138"/>
      <c r="K7" s="138">
        <f t="shared" si="1"/>
        <v>7500</v>
      </c>
      <c r="L7" s="138"/>
      <c r="M7" s="138"/>
      <c r="N7" s="138"/>
      <c r="O7" s="141">
        <f t="shared" si="2"/>
        <v>61500</v>
      </c>
    </row>
    <row r="8" spans="1:15" x14ac:dyDescent="0.25">
      <c r="A8" s="558" t="s">
        <v>3072</v>
      </c>
      <c r="B8" s="558"/>
      <c r="C8" s="106" t="s">
        <v>730</v>
      </c>
      <c r="D8" s="128">
        <v>113</v>
      </c>
      <c r="E8" s="124">
        <v>15</v>
      </c>
      <c r="F8" s="125">
        <v>1</v>
      </c>
      <c r="G8" s="138">
        <v>6000</v>
      </c>
      <c r="H8" s="140">
        <f t="shared" si="0"/>
        <v>72000</v>
      </c>
      <c r="I8" s="138"/>
      <c r="J8" s="138"/>
      <c r="K8" s="138">
        <f t="shared" si="1"/>
        <v>10000</v>
      </c>
      <c r="L8" s="138"/>
      <c r="M8" s="138"/>
      <c r="N8" s="138"/>
      <c r="O8" s="141">
        <f t="shared" si="2"/>
        <v>82000</v>
      </c>
    </row>
    <row r="9" spans="1:15" x14ac:dyDescent="0.25">
      <c r="A9" s="558" t="s">
        <v>3073</v>
      </c>
      <c r="B9" s="558"/>
      <c r="C9" s="106" t="s">
        <v>730</v>
      </c>
      <c r="D9" s="128">
        <v>113</v>
      </c>
      <c r="E9" s="124">
        <v>15</v>
      </c>
      <c r="F9" s="125">
        <v>2</v>
      </c>
      <c r="G9" s="137">
        <v>12000</v>
      </c>
      <c r="H9" s="140">
        <f t="shared" si="0"/>
        <v>288000</v>
      </c>
      <c r="I9" s="137"/>
      <c r="J9" s="137"/>
      <c r="K9" s="137">
        <f t="shared" si="1"/>
        <v>40000</v>
      </c>
      <c r="L9" s="137"/>
      <c r="M9" s="137"/>
      <c r="N9" s="137"/>
      <c r="O9" s="141">
        <f t="shared" si="2"/>
        <v>328000</v>
      </c>
    </row>
    <row r="10" spans="1:15" x14ac:dyDescent="0.25">
      <c r="A10" s="558" t="s">
        <v>3074</v>
      </c>
      <c r="B10" s="558"/>
      <c r="C10" s="106" t="s">
        <v>726</v>
      </c>
      <c r="D10" s="128">
        <v>113</v>
      </c>
      <c r="E10" s="124">
        <v>15</v>
      </c>
      <c r="F10" s="125">
        <v>1</v>
      </c>
      <c r="G10" s="138">
        <v>3000</v>
      </c>
      <c r="H10" s="140">
        <f t="shared" si="0"/>
        <v>36000</v>
      </c>
      <c r="I10" s="138"/>
      <c r="J10" s="138"/>
      <c r="K10" s="138">
        <f t="shared" si="1"/>
        <v>5000</v>
      </c>
      <c r="L10" s="138"/>
      <c r="M10" s="138"/>
      <c r="N10" s="138"/>
      <c r="O10" s="141">
        <f t="shared" si="2"/>
        <v>41000</v>
      </c>
    </row>
    <row r="11" spans="1:15" x14ac:dyDescent="0.25">
      <c r="A11" s="558" t="s">
        <v>3074</v>
      </c>
      <c r="B11" s="558"/>
      <c r="C11" s="106" t="s">
        <v>726</v>
      </c>
      <c r="D11" s="128">
        <v>113</v>
      </c>
      <c r="E11" s="124">
        <v>15</v>
      </c>
      <c r="F11" s="125">
        <v>1</v>
      </c>
      <c r="G11" s="138">
        <v>3600</v>
      </c>
      <c r="H11" s="140">
        <f t="shared" si="0"/>
        <v>43200</v>
      </c>
      <c r="I11" s="138"/>
      <c r="J11" s="138"/>
      <c r="K11" s="138">
        <f t="shared" si="1"/>
        <v>6000</v>
      </c>
      <c r="L11" s="138"/>
      <c r="M11" s="138"/>
      <c r="N11" s="138"/>
      <c r="O11" s="141">
        <f t="shared" si="2"/>
        <v>49200</v>
      </c>
    </row>
    <row r="12" spans="1:15" x14ac:dyDescent="0.25">
      <c r="A12" s="558" t="s">
        <v>3075</v>
      </c>
      <c r="B12" s="558"/>
      <c r="C12" s="106" t="s">
        <v>3076</v>
      </c>
      <c r="D12" s="128">
        <v>113</v>
      </c>
      <c r="E12" s="124">
        <v>15</v>
      </c>
      <c r="F12" s="125">
        <v>1</v>
      </c>
      <c r="G12" s="138">
        <v>12000</v>
      </c>
      <c r="H12" s="140">
        <f t="shared" si="0"/>
        <v>144000</v>
      </c>
      <c r="I12" s="138"/>
      <c r="J12" s="138"/>
      <c r="K12" s="138">
        <f t="shared" si="1"/>
        <v>20000</v>
      </c>
      <c r="L12" s="138"/>
      <c r="M12" s="138"/>
      <c r="N12" s="138"/>
      <c r="O12" s="141">
        <f t="shared" si="2"/>
        <v>164000</v>
      </c>
    </row>
    <row r="13" spans="1:15" x14ac:dyDescent="0.25">
      <c r="A13" s="558" t="s">
        <v>3077</v>
      </c>
      <c r="B13" s="558"/>
      <c r="C13" s="106" t="s">
        <v>3076</v>
      </c>
      <c r="D13" s="128">
        <v>113</v>
      </c>
      <c r="E13" s="124">
        <v>15</v>
      </c>
      <c r="F13" s="125">
        <v>1</v>
      </c>
      <c r="G13" s="138">
        <v>10000</v>
      </c>
      <c r="H13" s="140">
        <f t="shared" si="0"/>
        <v>120000</v>
      </c>
      <c r="I13" s="138"/>
      <c r="J13" s="138"/>
      <c r="K13" s="138">
        <f t="shared" si="1"/>
        <v>16666.666666666664</v>
      </c>
      <c r="L13" s="138"/>
      <c r="M13" s="138"/>
      <c r="N13" s="138"/>
      <c r="O13" s="141">
        <f t="shared" si="2"/>
        <v>136666.66666666666</v>
      </c>
    </row>
    <row r="14" spans="1:15" x14ac:dyDescent="0.25">
      <c r="A14" s="558" t="s">
        <v>3077</v>
      </c>
      <c r="B14" s="558"/>
      <c r="C14" s="106" t="s">
        <v>3076</v>
      </c>
      <c r="D14" s="128">
        <v>113</v>
      </c>
      <c r="E14" s="124">
        <v>15</v>
      </c>
      <c r="F14" s="125">
        <v>1</v>
      </c>
      <c r="G14" s="137">
        <v>6000</v>
      </c>
      <c r="H14" s="140">
        <f t="shared" si="0"/>
        <v>72000</v>
      </c>
      <c r="I14" s="137"/>
      <c r="J14" s="137"/>
      <c r="K14" s="137">
        <f t="shared" si="1"/>
        <v>10000</v>
      </c>
      <c r="L14" s="137"/>
      <c r="M14" s="137"/>
      <c r="N14" s="137"/>
      <c r="O14" s="141">
        <f t="shared" si="2"/>
        <v>82000</v>
      </c>
    </row>
    <row r="15" spans="1:15" x14ac:dyDescent="0.25">
      <c r="A15" s="558" t="s">
        <v>3078</v>
      </c>
      <c r="B15" s="558"/>
      <c r="C15" s="106" t="s">
        <v>3076</v>
      </c>
      <c r="D15" s="128">
        <v>113</v>
      </c>
      <c r="E15" s="124">
        <v>15</v>
      </c>
      <c r="F15" s="125">
        <v>1</v>
      </c>
      <c r="G15" s="138">
        <v>7000</v>
      </c>
      <c r="H15" s="140">
        <f t="shared" si="0"/>
        <v>84000</v>
      </c>
      <c r="I15" s="138"/>
      <c r="J15" s="138"/>
      <c r="K15" s="138">
        <f t="shared" si="1"/>
        <v>11666.666666666668</v>
      </c>
      <c r="L15" s="138"/>
      <c r="M15" s="138"/>
      <c r="N15" s="138"/>
      <c r="O15" s="141">
        <f t="shared" si="2"/>
        <v>95666.666666666672</v>
      </c>
    </row>
    <row r="16" spans="1:15" x14ac:dyDescent="0.25">
      <c r="A16" s="558" t="s">
        <v>3079</v>
      </c>
      <c r="B16" s="558"/>
      <c r="C16" s="106" t="s">
        <v>3076</v>
      </c>
      <c r="D16" s="128">
        <v>113</v>
      </c>
      <c r="E16" s="124">
        <v>15</v>
      </c>
      <c r="F16" s="125">
        <v>1</v>
      </c>
      <c r="G16" s="138">
        <v>5200</v>
      </c>
      <c r="H16" s="140">
        <f t="shared" si="0"/>
        <v>62400</v>
      </c>
      <c r="I16" s="138"/>
      <c r="J16" s="138"/>
      <c r="K16" s="138">
        <f t="shared" si="1"/>
        <v>8666.6666666666679</v>
      </c>
      <c r="L16" s="138"/>
      <c r="M16" s="138"/>
      <c r="N16" s="138"/>
      <c r="O16" s="141">
        <f t="shared" si="2"/>
        <v>71066.666666666672</v>
      </c>
    </row>
    <row r="17" spans="1:15" x14ac:dyDescent="0.25">
      <c r="A17" s="558" t="s">
        <v>3077</v>
      </c>
      <c r="B17" s="558"/>
      <c r="C17" s="106" t="s">
        <v>3080</v>
      </c>
      <c r="D17" s="128">
        <v>113</v>
      </c>
      <c r="E17" s="124">
        <v>15</v>
      </c>
      <c r="F17" s="125">
        <v>1</v>
      </c>
      <c r="G17" s="138">
        <v>7000</v>
      </c>
      <c r="H17" s="140">
        <f t="shared" si="0"/>
        <v>84000</v>
      </c>
      <c r="I17" s="138"/>
      <c r="J17" s="138"/>
      <c r="K17" s="138">
        <f t="shared" si="1"/>
        <v>11666.666666666668</v>
      </c>
      <c r="L17" s="138"/>
      <c r="M17" s="138"/>
      <c r="N17" s="138"/>
      <c r="O17" s="141">
        <f t="shared" si="2"/>
        <v>95666.666666666672</v>
      </c>
    </row>
    <row r="18" spans="1:15" x14ac:dyDescent="0.25">
      <c r="A18" s="558" t="s">
        <v>3077</v>
      </c>
      <c r="B18" s="558"/>
      <c r="C18" s="106" t="s">
        <v>3080</v>
      </c>
      <c r="D18" s="128">
        <v>113</v>
      </c>
      <c r="E18" s="124">
        <v>15</v>
      </c>
      <c r="F18" s="125">
        <v>1</v>
      </c>
      <c r="G18" s="138">
        <v>9000</v>
      </c>
      <c r="H18" s="140">
        <f t="shared" si="0"/>
        <v>108000</v>
      </c>
      <c r="I18" s="138"/>
      <c r="J18" s="138"/>
      <c r="K18" s="138">
        <f t="shared" si="1"/>
        <v>15000</v>
      </c>
      <c r="L18" s="138"/>
      <c r="M18" s="138"/>
      <c r="N18" s="138"/>
      <c r="O18" s="141">
        <f t="shared" si="2"/>
        <v>123000</v>
      </c>
    </row>
    <row r="19" spans="1:15" x14ac:dyDescent="0.25">
      <c r="A19" s="558" t="s">
        <v>3081</v>
      </c>
      <c r="B19" s="558"/>
      <c r="C19" s="106" t="s">
        <v>3082</v>
      </c>
      <c r="D19" s="128">
        <v>113</v>
      </c>
      <c r="E19" s="124">
        <v>15</v>
      </c>
      <c r="F19" s="125">
        <v>1</v>
      </c>
      <c r="G19" s="138">
        <v>7000</v>
      </c>
      <c r="H19" s="140">
        <f t="shared" si="0"/>
        <v>84000</v>
      </c>
      <c r="I19" s="138"/>
      <c r="J19" s="138"/>
      <c r="K19" s="138">
        <f t="shared" si="1"/>
        <v>11666.666666666668</v>
      </c>
      <c r="L19" s="138"/>
      <c r="M19" s="138"/>
      <c r="N19" s="138"/>
      <c r="O19" s="141">
        <f t="shared" si="2"/>
        <v>95666.666666666672</v>
      </c>
    </row>
    <row r="20" spans="1:15" x14ac:dyDescent="0.25">
      <c r="A20" s="558" t="s">
        <v>3083</v>
      </c>
      <c r="B20" s="558"/>
      <c r="C20" s="106" t="s">
        <v>3084</v>
      </c>
      <c r="D20" s="128">
        <v>113</v>
      </c>
      <c r="E20" s="124">
        <v>15</v>
      </c>
      <c r="F20" s="125">
        <v>1</v>
      </c>
      <c r="G20" s="138">
        <v>10000</v>
      </c>
      <c r="H20" s="140">
        <f t="shared" si="0"/>
        <v>120000</v>
      </c>
      <c r="I20" s="138"/>
      <c r="J20" s="138"/>
      <c r="K20" s="138">
        <f t="shared" si="1"/>
        <v>16666.666666666664</v>
      </c>
      <c r="L20" s="138"/>
      <c r="M20" s="138"/>
      <c r="N20" s="138"/>
      <c r="O20" s="141">
        <f t="shared" si="2"/>
        <v>136666.66666666666</v>
      </c>
    </row>
    <row r="21" spans="1:15" x14ac:dyDescent="0.25">
      <c r="A21" s="558" t="s">
        <v>3085</v>
      </c>
      <c r="B21" s="558"/>
      <c r="C21" s="106" t="s">
        <v>3086</v>
      </c>
      <c r="D21" s="128">
        <v>113</v>
      </c>
      <c r="E21" s="124">
        <v>15</v>
      </c>
      <c r="F21" s="125">
        <v>1</v>
      </c>
      <c r="G21" s="138">
        <v>3000</v>
      </c>
      <c r="H21" s="140">
        <f t="shared" si="0"/>
        <v>36000</v>
      </c>
      <c r="I21" s="138"/>
      <c r="J21" s="138"/>
      <c r="K21" s="138">
        <f t="shared" si="1"/>
        <v>5000</v>
      </c>
      <c r="L21" s="138"/>
      <c r="M21" s="138"/>
      <c r="N21" s="138"/>
      <c r="O21" s="141">
        <f t="shared" si="2"/>
        <v>41000</v>
      </c>
    </row>
    <row r="22" spans="1:15" x14ac:dyDescent="0.25">
      <c r="A22" s="558" t="s">
        <v>3087</v>
      </c>
      <c r="B22" s="558"/>
      <c r="C22" s="106" t="s">
        <v>3086</v>
      </c>
      <c r="D22" s="128">
        <v>113</v>
      </c>
      <c r="E22" s="124">
        <v>15</v>
      </c>
      <c r="F22" s="125">
        <v>1</v>
      </c>
      <c r="G22" s="138">
        <v>7000</v>
      </c>
      <c r="H22" s="140">
        <f t="shared" si="0"/>
        <v>84000</v>
      </c>
      <c r="I22" s="138"/>
      <c r="J22" s="138"/>
      <c r="K22" s="138">
        <f t="shared" si="1"/>
        <v>11666.666666666668</v>
      </c>
      <c r="L22" s="138"/>
      <c r="M22" s="138"/>
      <c r="N22" s="138"/>
      <c r="O22" s="141">
        <f t="shared" si="2"/>
        <v>95666.666666666672</v>
      </c>
    </row>
    <row r="23" spans="1:15" x14ac:dyDescent="0.25">
      <c r="A23" s="558" t="s">
        <v>3088</v>
      </c>
      <c r="B23" s="558"/>
      <c r="C23" s="106" t="s">
        <v>3086</v>
      </c>
      <c r="D23" s="128">
        <v>113</v>
      </c>
      <c r="E23" s="124">
        <v>15</v>
      </c>
      <c r="F23" s="125">
        <v>1</v>
      </c>
      <c r="G23" s="137">
        <v>5000</v>
      </c>
      <c r="H23" s="140">
        <f t="shared" si="0"/>
        <v>60000</v>
      </c>
      <c r="I23" s="137"/>
      <c r="J23" s="137"/>
      <c r="K23" s="137">
        <f t="shared" si="1"/>
        <v>8333.3333333333321</v>
      </c>
      <c r="L23" s="137"/>
      <c r="M23" s="137"/>
      <c r="N23" s="137"/>
      <c r="O23" s="141">
        <f t="shared" si="2"/>
        <v>68333.333333333328</v>
      </c>
    </row>
    <row r="24" spans="1:15" x14ac:dyDescent="0.25">
      <c r="A24" s="558" t="s">
        <v>3089</v>
      </c>
      <c r="B24" s="558"/>
      <c r="C24" s="106" t="s">
        <v>3086</v>
      </c>
      <c r="D24" s="128">
        <v>113</v>
      </c>
      <c r="E24" s="124">
        <v>15</v>
      </c>
      <c r="F24" s="125">
        <v>1</v>
      </c>
      <c r="G24" s="138">
        <v>3000</v>
      </c>
      <c r="H24" s="140">
        <f t="shared" si="0"/>
        <v>36000</v>
      </c>
      <c r="I24" s="138"/>
      <c r="J24" s="138"/>
      <c r="K24" s="138">
        <f t="shared" si="1"/>
        <v>5000</v>
      </c>
      <c r="L24" s="138"/>
      <c r="M24" s="138"/>
      <c r="N24" s="138"/>
      <c r="O24" s="141">
        <f t="shared" si="2"/>
        <v>41000</v>
      </c>
    </row>
    <row r="25" spans="1:15" x14ac:dyDescent="0.25">
      <c r="A25" s="558" t="s">
        <v>3090</v>
      </c>
      <c r="B25" s="558"/>
      <c r="C25" s="106" t="s">
        <v>3086</v>
      </c>
      <c r="D25" s="128">
        <v>113</v>
      </c>
      <c r="E25" s="124">
        <v>15</v>
      </c>
      <c r="F25" s="125">
        <v>1</v>
      </c>
      <c r="G25" s="138">
        <v>3000</v>
      </c>
      <c r="H25" s="140">
        <f t="shared" si="0"/>
        <v>36000</v>
      </c>
      <c r="I25" s="138"/>
      <c r="J25" s="138"/>
      <c r="K25" s="138">
        <f t="shared" si="1"/>
        <v>5000</v>
      </c>
      <c r="L25" s="138"/>
      <c r="M25" s="138"/>
      <c r="N25" s="138"/>
      <c r="O25" s="141">
        <f t="shared" si="2"/>
        <v>41000</v>
      </c>
    </row>
    <row r="26" spans="1:15" x14ac:dyDescent="0.25">
      <c r="A26" s="558" t="s">
        <v>3091</v>
      </c>
      <c r="B26" s="558"/>
      <c r="C26" s="106" t="s">
        <v>3086</v>
      </c>
      <c r="D26" s="128">
        <v>113</v>
      </c>
      <c r="E26" s="124">
        <v>15</v>
      </c>
      <c r="F26" s="125">
        <v>1</v>
      </c>
      <c r="G26" s="138">
        <v>3000</v>
      </c>
      <c r="H26" s="140">
        <f t="shared" si="0"/>
        <v>36000</v>
      </c>
      <c r="I26" s="138"/>
      <c r="J26" s="138"/>
      <c r="K26" s="138">
        <f t="shared" si="1"/>
        <v>5000</v>
      </c>
      <c r="L26" s="138"/>
      <c r="M26" s="138"/>
      <c r="N26" s="138"/>
      <c r="O26" s="141">
        <f t="shared" si="2"/>
        <v>41000</v>
      </c>
    </row>
    <row r="27" spans="1:15" x14ac:dyDescent="0.25">
      <c r="A27" s="558" t="s">
        <v>3091</v>
      </c>
      <c r="B27" s="558"/>
      <c r="C27" s="106" t="s">
        <v>3092</v>
      </c>
      <c r="D27" s="128">
        <v>113</v>
      </c>
      <c r="E27" s="124">
        <v>15</v>
      </c>
      <c r="F27" s="125">
        <v>1</v>
      </c>
      <c r="G27" s="138">
        <v>5000</v>
      </c>
      <c r="H27" s="140">
        <f t="shared" si="0"/>
        <v>60000</v>
      </c>
      <c r="I27" s="138"/>
      <c r="J27" s="138"/>
      <c r="K27" s="138">
        <f t="shared" si="1"/>
        <v>8333.3333333333321</v>
      </c>
      <c r="L27" s="138"/>
      <c r="M27" s="138"/>
      <c r="N27" s="138"/>
      <c r="O27" s="141">
        <f t="shared" si="2"/>
        <v>68333.333333333328</v>
      </c>
    </row>
    <row r="28" spans="1:15" x14ac:dyDescent="0.25">
      <c r="A28" s="558" t="s">
        <v>3077</v>
      </c>
      <c r="B28" s="558"/>
      <c r="C28" s="106" t="s">
        <v>3093</v>
      </c>
      <c r="D28" s="128">
        <v>113</v>
      </c>
      <c r="E28" s="124">
        <v>15</v>
      </c>
      <c r="F28" s="125">
        <v>1</v>
      </c>
      <c r="G28" s="137">
        <v>10000</v>
      </c>
      <c r="H28" s="140">
        <f t="shared" si="0"/>
        <v>120000</v>
      </c>
      <c r="I28" s="137"/>
      <c r="J28" s="137"/>
      <c r="K28" s="137">
        <f t="shared" si="1"/>
        <v>16666.666666666664</v>
      </c>
      <c r="L28" s="137"/>
      <c r="M28" s="137"/>
      <c r="N28" s="137"/>
      <c r="O28" s="141">
        <f t="shared" si="2"/>
        <v>136666.66666666666</v>
      </c>
    </row>
    <row r="29" spans="1:15" x14ac:dyDescent="0.25">
      <c r="A29" s="558" t="s">
        <v>3094</v>
      </c>
      <c r="B29" s="558"/>
      <c r="C29" s="106" t="s">
        <v>3093</v>
      </c>
      <c r="D29" s="128">
        <v>113</v>
      </c>
      <c r="E29" s="124">
        <v>15</v>
      </c>
      <c r="F29" s="125">
        <v>1</v>
      </c>
      <c r="G29" s="138">
        <v>15000</v>
      </c>
      <c r="H29" s="140">
        <f t="shared" si="0"/>
        <v>180000</v>
      </c>
      <c r="I29" s="138"/>
      <c r="J29" s="138"/>
      <c r="K29" s="138">
        <f t="shared" si="1"/>
        <v>25000</v>
      </c>
      <c r="L29" s="138"/>
      <c r="M29" s="138"/>
      <c r="N29" s="138"/>
      <c r="O29" s="141">
        <f t="shared" si="2"/>
        <v>205000</v>
      </c>
    </row>
    <row r="30" spans="1:15" x14ac:dyDescent="0.25">
      <c r="A30" s="558" t="s">
        <v>3095</v>
      </c>
      <c r="B30" s="558"/>
      <c r="C30" s="106" t="s">
        <v>3093</v>
      </c>
      <c r="D30" s="128">
        <v>113</v>
      </c>
      <c r="E30" s="124">
        <v>15</v>
      </c>
      <c r="F30" s="125">
        <v>1</v>
      </c>
      <c r="G30" s="138">
        <v>10000</v>
      </c>
      <c r="H30" s="140">
        <f t="shared" si="0"/>
        <v>120000</v>
      </c>
      <c r="I30" s="138"/>
      <c r="J30" s="138"/>
      <c r="K30" s="138">
        <f t="shared" si="1"/>
        <v>16666.666666666664</v>
      </c>
      <c r="L30" s="138"/>
      <c r="M30" s="138"/>
      <c r="N30" s="138"/>
      <c r="O30" s="141">
        <f t="shared" si="2"/>
        <v>136666.66666666666</v>
      </c>
    </row>
    <row r="31" spans="1:15" x14ac:dyDescent="0.25">
      <c r="A31" s="558" t="s">
        <v>3081</v>
      </c>
      <c r="B31" s="558"/>
      <c r="C31" s="106" t="s">
        <v>3096</v>
      </c>
      <c r="D31" s="128">
        <v>113</v>
      </c>
      <c r="E31" s="124">
        <v>15</v>
      </c>
      <c r="F31" s="125">
        <v>1</v>
      </c>
      <c r="G31" s="138">
        <v>6000</v>
      </c>
      <c r="H31" s="140">
        <f t="shared" si="0"/>
        <v>72000</v>
      </c>
      <c r="I31" s="138"/>
      <c r="J31" s="138"/>
      <c r="K31" s="138">
        <f t="shared" si="1"/>
        <v>10000</v>
      </c>
      <c r="L31" s="138"/>
      <c r="M31" s="138"/>
      <c r="N31" s="138"/>
      <c r="O31" s="141">
        <f t="shared" si="2"/>
        <v>82000</v>
      </c>
    </row>
    <row r="32" spans="1:15" x14ac:dyDescent="0.25">
      <c r="A32" s="558" t="s">
        <v>3097</v>
      </c>
      <c r="B32" s="558"/>
      <c r="C32" s="106" t="s">
        <v>3096</v>
      </c>
      <c r="D32" s="128">
        <v>113</v>
      </c>
      <c r="E32" s="124">
        <v>15</v>
      </c>
      <c r="F32" s="125">
        <v>1</v>
      </c>
      <c r="G32" s="138">
        <v>10000</v>
      </c>
      <c r="H32" s="140">
        <f t="shared" si="0"/>
        <v>120000</v>
      </c>
      <c r="I32" s="138"/>
      <c r="J32" s="138"/>
      <c r="K32" s="138">
        <f t="shared" si="1"/>
        <v>16666.666666666664</v>
      </c>
      <c r="L32" s="138"/>
      <c r="M32" s="138"/>
      <c r="N32" s="138"/>
      <c r="O32" s="141">
        <f t="shared" si="2"/>
        <v>136666.66666666666</v>
      </c>
    </row>
    <row r="33" spans="1:15" x14ac:dyDescent="0.25">
      <c r="A33" s="558" t="s">
        <v>3081</v>
      </c>
      <c r="B33" s="558"/>
      <c r="C33" s="106" t="s">
        <v>3096</v>
      </c>
      <c r="D33" s="128">
        <v>113</v>
      </c>
      <c r="E33" s="124">
        <v>15</v>
      </c>
      <c r="F33" s="125">
        <v>1</v>
      </c>
      <c r="G33" s="138">
        <v>6000</v>
      </c>
      <c r="H33" s="140">
        <f t="shared" si="0"/>
        <v>72000</v>
      </c>
      <c r="I33" s="138"/>
      <c r="J33" s="138"/>
      <c r="K33" s="138">
        <f t="shared" si="1"/>
        <v>10000</v>
      </c>
      <c r="L33" s="138"/>
      <c r="M33" s="138"/>
      <c r="N33" s="138"/>
      <c r="O33" s="141">
        <f t="shared" si="2"/>
        <v>82000</v>
      </c>
    </row>
    <row r="34" spans="1:15" x14ac:dyDescent="0.25">
      <c r="A34" s="558" t="s">
        <v>3077</v>
      </c>
      <c r="B34" s="558"/>
      <c r="C34" s="106" t="s">
        <v>3098</v>
      </c>
      <c r="D34" s="128">
        <v>113</v>
      </c>
      <c r="E34" s="124">
        <v>15</v>
      </c>
      <c r="F34" s="125">
        <v>1</v>
      </c>
      <c r="G34" s="138">
        <v>6500</v>
      </c>
      <c r="H34" s="140">
        <f t="shared" si="0"/>
        <v>78000</v>
      </c>
      <c r="I34" s="138"/>
      <c r="J34" s="138"/>
      <c r="K34" s="138">
        <f t="shared" si="1"/>
        <v>10833.333333333332</v>
      </c>
      <c r="L34" s="138"/>
      <c r="M34" s="138"/>
      <c r="N34" s="138"/>
      <c r="O34" s="141">
        <f t="shared" si="2"/>
        <v>88833.333333333328</v>
      </c>
    </row>
    <row r="35" spans="1:15" x14ac:dyDescent="0.25">
      <c r="A35" s="558" t="s">
        <v>3099</v>
      </c>
      <c r="B35" s="558"/>
      <c r="C35" s="106" t="s">
        <v>3098</v>
      </c>
      <c r="D35" s="128">
        <v>113</v>
      </c>
      <c r="E35" s="124">
        <v>15</v>
      </c>
      <c r="F35" s="125">
        <v>1</v>
      </c>
      <c r="G35" s="137">
        <v>5100</v>
      </c>
      <c r="H35" s="140">
        <f t="shared" si="0"/>
        <v>61200</v>
      </c>
      <c r="I35" s="137"/>
      <c r="J35" s="137"/>
      <c r="K35" s="137">
        <f t="shared" si="1"/>
        <v>8500</v>
      </c>
      <c r="L35" s="137"/>
      <c r="M35" s="137"/>
      <c r="N35" s="137"/>
      <c r="O35" s="141">
        <f t="shared" si="2"/>
        <v>69700</v>
      </c>
    </row>
    <row r="36" spans="1:15" x14ac:dyDescent="0.25">
      <c r="A36" s="558" t="s">
        <v>3100</v>
      </c>
      <c r="B36" s="558"/>
      <c r="C36" s="106" t="s">
        <v>3098</v>
      </c>
      <c r="D36" s="128">
        <v>113</v>
      </c>
      <c r="E36" s="124">
        <v>15</v>
      </c>
      <c r="F36" s="125">
        <v>1</v>
      </c>
      <c r="G36" s="138">
        <v>4800</v>
      </c>
      <c r="H36" s="140">
        <f t="shared" si="0"/>
        <v>57600</v>
      </c>
      <c r="I36" s="138"/>
      <c r="J36" s="138"/>
      <c r="K36" s="138">
        <f t="shared" si="1"/>
        <v>8000</v>
      </c>
      <c r="L36" s="138"/>
      <c r="M36" s="138"/>
      <c r="N36" s="138"/>
      <c r="O36" s="141">
        <f t="shared" si="2"/>
        <v>65600</v>
      </c>
    </row>
    <row r="37" spans="1:15" x14ac:dyDescent="0.25">
      <c r="A37" s="558" t="s">
        <v>3078</v>
      </c>
      <c r="B37" s="558"/>
      <c r="C37" s="106" t="s">
        <v>3098</v>
      </c>
      <c r="D37" s="128">
        <v>113</v>
      </c>
      <c r="E37" s="124">
        <v>15</v>
      </c>
      <c r="F37" s="125">
        <v>1</v>
      </c>
      <c r="G37" s="137">
        <v>6000</v>
      </c>
      <c r="H37" s="140">
        <f t="shared" si="0"/>
        <v>72000</v>
      </c>
      <c r="I37" s="137"/>
      <c r="J37" s="137"/>
      <c r="K37" s="137">
        <f t="shared" si="1"/>
        <v>10000</v>
      </c>
      <c r="L37" s="137"/>
      <c r="M37" s="137"/>
      <c r="N37" s="137"/>
      <c r="O37" s="141">
        <f t="shared" si="2"/>
        <v>82000</v>
      </c>
    </row>
    <row r="38" spans="1:15" x14ac:dyDescent="0.25">
      <c r="A38" s="558" t="s">
        <v>3101</v>
      </c>
      <c r="B38" s="558"/>
      <c r="C38" s="106" t="s">
        <v>3098</v>
      </c>
      <c r="D38" s="128">
        <v>113</v>
      </c>
      <c r="E38" s="124">
        <v>15</v>
      </c>
      <c r="F38" s="125">
        <v>1</v>
      </c>
      <c r="G38" s="138">
        <v>10000</v>
      </c>
      <c r="H38" s="140">
        <f t="shared" si="0"/>
        <v>120000</v>
      </c>
      <c r="I38" s="138"/>
      <c r="J38" s="138"/>
      <c r="K38" s="138">
        <f t="shared" si="1"/>
        <v>16666.666666666664</v>
      </c>
      <c r="L38" s="138"/>
      <c r="M38" s="138"/>
      <c r="N38" s="138"/>
      <c r="O38" s="141">
        <f t="shared" si="2"/>
        <v>136666.66666666666</v>
      </c>
    </row>
    <row r="39" spans="1:15" x14ac:dyDescent="0.25">
      <c r="A39" s="558" t="s">
        <v>3102</v>
      </c>
      <c r="B39" s="558"/>
      <c r="C39" s="106" t="s">
        <v>3098</v>
      </c>
      <c r="D39" s="128">
        <v>113</v>
      </c>
      <c r="E39" s="124">
        <v>15</v>
      </c>
      <c r="F39" s="125">
        <v>1</v>
      </c>
      <c r="G39" s="138">
        <v>15000</v>
      </c>
      <c r="H39" s="140">
        <f t="shared" si="0"/>
        <v>180000</v>
      </c>
      <c r="I39" s="138"/>
      <c r="J39" s="138"/>
      <c r="K39" s="138">
        <f t="shared" si="1"/>
        <v>25000</v>
      </c>
      <c r="L39" s="138"/>
      <c r="M39" s="138"/>
      <c r="N39" s="138"/>
      <c r="O39" s="141">
        <f t="shared" si="2"/>
        <v>205000</v>
      </c>
    </row>
    <row r="40" spans="1:15" x14ac:dyDescent="0.25">
      <c r="A40" s="558" t="s">
        <v>3081</v>
      </c>
      <c r="B40" s="558"/>
      <c r="C40" s="107" t="s">
        <v>3098</v>
      </c>
      <c r="D40" s="128">
        <v>113</v>
      </c>
      <c r="E40" s="124">
        <v>15</v>
      </c>
      <c r="F40" s="126">
        <v>2</v>
      </c>
      <c r="G40" s="139">
        <v>6000</v>
      </c>
      <c r="H40" s="140">
        <f t="shared" si="0"/>
        <v>144000</v>
      </c>
      <c r="I40" s="139"/>
      <c r="J40" s="139"/>
      <c r="K40" s="139">
        <f t="shared" si="1"/>
        <v>20000</v>
      </c>
      <c r="L40" s="139"/>
      <c r="M40" s="139"/>
      <c r="N40" s="139"/>
      <c r="O40" s="141">
        <f t="shared" si="2"/>
        <v>164000</v>
      </c>
    </row>
    <row r="41" spans="1:15" x14ac:dyDescent="0.25">
      <c r="A41" s="558" t="s">
        <v>3078</v>
      </c>
      <c r="B41" s="558"/>
      <c r="C41" s="107" t="s">
        <v>3103</v>
      </c>
      <c r="D41" s="128">
        <v>113</v>
      </c>
      <c r="E41" s="124">
        <v>15</v>
      </c>
      <c r="F41" s="126">
        <v>1</v>
      </c>
      <c r="G41" s="139">
        <v>50000</v>
      </c>
      <c r="H41" s="140">
        <f t="shared" si="0"/>
        <v>600000</v>
      </c>
      <c r="I41" s="139"/>
      <c r="J41" s="139"/>
      <c r="K41" s="139">
        <f t="shared" si="1"/>
        <v>83333.333333333343</v>
      </c>
      <c r="L41" s="139"/>
      <c r="M41" s="139"/>
      <c r="N41" s="139"/>
      <c r="O41" s="141">
        <f t="shared" si="2"/>
        <v>683333.33333333337</v>
      </c>
    </row>
    <row r="42" spans="1:15" x14ac:dyDescent="0.25">
      <c r="A42" s="558" t="s">
        <v>3081</v>
      </c>
      <c r="B42" s="558"/>
      <c r="C42" s="106" t="s">
        <v>3104</v>
      </c>
      <c r="D42" s="128">
        <v>113</v>
      </c>
      <c r="E42" s="124">
        <v>15</v>
      </c>
      <c r="F42" s="125">
        <v>1</v>
      </c>
      <c r="G42" s="138">
        <v>4000</v>
      </c>
      <c r="H42" s="140">
        <f t="shared" si="0"/>
        <v>48000</v>
      </c>
      <c r="I42" s="138"/>
      <c r="J42" s="138"/>
      <c r="K42" s="138">
        <f t="shared" si="1"/>
        <v>6666.666666666667</v>
      </c>
      <c r="L42" s="138"/>
      <c r="M42" s="138"/>
      <c r="N42" s="138"/>
      <c r="O42" s="141">
        <f t="shared" si="2"/>
        <v>54666.666666666664</v>
      </c>
    </row>
    <row r="43" spans="1:15" x14ac:dyDescent="0.25">
      <c r="A43" s="558" t="s">
        <v>3085</v>
      </c>
      <c r="B43" s="558"/>
      <c r="C43" s="106" t="s">
        <v>3103</v>
      </c>
      <c r="D43" s="128">
        <v>113</v>
      </c>
      <c r="E43" s="124">
        <v>15</v>
      </c>
      <c r="F43" s="125">
        <v>1</v>
      </c>
      <c r="G43" s="138">
        <v>3060</v>
      </c>
      <c r="H43" s="140">
        <f t="shared" si="0"/>
        <v>36720</v>
      </c>
      <c r="I43" s="138"/>
      <c r="J43" s="138"/>
      <c r="K43" s="138">
        <f t="shared" si="1"/>
        <v>5100</v>
      </c>
      <c r="L43" s="138"/>
      <c r="M43" s="138"/>
      <c r="N43" s="138"/>
      <c r="O43" s="141">
        <f t="shared" si="2"/>
        <v>41820</v>
      </c>
    </row>
    <row r="44" spans="1:15" x14ac:dyDescent="0.25">
      <c r="A44" s="558" t="s">
        <v>3105</v>
      </c>
      <c r="B44" s="558"/>
      <c r="C44" s="106" t="s">
        <v>3103</v>
      </c>
      <c r="D44" s="128">
        <v>113</v>
      </c>
      <c r="E44" s="124">
        <v>15</v>
      </c>
      <c r="F44" s="125">
        <v>1</v>
      </c>
      <c r="G44" s="138">
        <v>1980</v>
      </c>
      <c r="H44" s="140">
        <f t="shared" si="0"/>
        <v>23760</v>
      </c>
      <c r="I44" s="138"/>
      <c r="J44" s="138"/>
      <c r="K44" s="138">
        <f t="shared" si="1"/>
        <v>3300</v>
      </c>
      <c r="L44" s="138"/>
      <c r="M44" s="138"/>
      <c r="N44" s="138"/>
      <c r="O44" s="141">
        <f t="shared" si="2"/>
        <v>27060</v>
      </c>
    </row>
    <row r="45" spans="1:15" x14ac:dyDescent="0.25">
      <c r="A45" s="558" t="s">
        <v>3078</v>
      </c>
      <c r="B45" s="558"/>
      <c r="C45" s="106" t="s">
        <v>3103</v>
      </c>
      <c r="D45" s="128">
        <v>113</v>
      </c>
      <c r="E45" s="124">
        <v>15</v>
      </c>
      <c r="F45" s="125">
        <v>1</v>
      </c>
      <c r="G45" s="138">
        <v>6500</v>
      </c>
      <c r="H45" s="140">
        <f t="shared" si="0"/>
        <v>78000</v>
      </c>
      <c r="I45" s="138"/>
      <c r="J45" s="138"/>
      <c r="K45" s="138">
        <f t="shared" si="1"/>
        <v>10833.333333333332</v>
      </c>
      <c r="L45" s="138"/>
      <c r="M45" s="138"/>
      <c r="N45" s="138"/>
      <c r="O45" s="141">
        <f t="shared" si="2"/>
        <v>88833.333333333328</v>
      </c>
    </row>
    <row r="46" spans="1:15" x14ac:dyDescent="0.25">
      <c r="A46" s="558" t="s">
        <v>3106</v>
      </c>
      <c r="B46" s="558"/>
      <c r="C46" s="106" t="s">
        <v>3103</v>
      </c>
      <c r="D46" s="128">
        <v>113</v>
      </c>
      <c r="E46" s="124">
        <v>15</v>
      </c>
      <c r="F46" s="125">
        <v>1</v>
      </c>
      <c r="G46" s="138">
        <v>3000</v>
      </c>
      <c r="H46" s="140">
        <f t="shared" si="0"/>
        <v>36000</v>
      </c>
      <c r="I46" s="138"/>
      <c r="J46" s="138"/>
      <c r="K46" s="138">
        <f t="shared" si="1"/>
        <v>5000</v>
      </c>
      <c r="L46" s="138"/>
      <c r="M46" s="138"/>
      <c r="N46" s="138"/>
      <c r="O46" s="141">
        <f t="shared" si="2"/>
        <v>41000</v>
      </c>
    </row>
    <row r="47" spans="1:15" x14ac:dyDescent="0.25">
      <c r="A47" s="558" t="s">
        <v>3106</v>
      </c>
      <c r="B47" s="558"/>
      <c r="C47" s="106" t="s">
        <v>3103</v>
      </c>
      <c r="D47" s="128">
        <v>113</v>
      </c>
      <c r="E47" s="124">
        <v>15</v>
      </c>
      <c r="F47" s="125">
        <v>1</v>
      </c>
      <c r="G47" s="138">
        <v>2092</v>
      </c>
      <c r="H47" s="140">
        <f t="shared" si="0"/>
        <v>25104</v>
      </c>
      <c r="I47" s="138"/>
      <c r="J47" s="138"/>
      <c r="K47" s="138">
        <f t="shared" si="1"/>
        <v>3486.6666666666665</v>
      </c>
      <c r="L47" s="138"/>
      <c r="M47" s="138"/>
      <c r="N47" s="138"/>
      <c r="O47" s="141">
        <f t="shared" si="2"/>
        <v>28590.666666666668</v>
      </c>
    </row>
    <row r="48" spans="1:15" x14ac:dyDescent="0.25">
      <c r="A48" s="558" t="s">
        <v>3106</v>
      </c>
      <c r="B48" s="558"/>
      <c r="C48" s="106" t="s">
        <v>3103</v>
      </c>
      <c r="D48" s="128">
        <v>113</v>
      </c>
      <c r="E48" s="124">
        <v>15</v>
      </c>
      <c r="F48" s="125">
        <v>1</v>
      </c>
      <c r="G48" s="138">
        <v>6000</v>
      </c>
      <c r="H48" s="140">
        <f t="shared" si="0"/>
        <v>72000</v>
      </c>
      <c r="I48" s="138"/>
      <c r="J48" s="138"/>
      <c r="K48" s="138">
        <f t="shared" si="1"/>
        <v>10000</v>
      </c>
      <c r="L48" s="138"/>
      <c r="M48" s="138"/>
      <c r="N48" s="138"/>
      <c r="O48" s="141">
        <f t="shared" si="2"/>
        <v>82000</v>
      </c>
    </row>
    <row r="49" spans="1:15" x14ac:dyDescent="0.25">
      <c r="A49" s="558" t="s">
        <v>3107</v>
      </c>
      <c r="B49" s="558"/>
      <c r="C49" s="106" t="s">
        <v>3103</v>
      </c>
      <c r="D49" s="128">
        <v>113</v>
      </c>
      <c r="E49" s="124">
        <v>15</v>
      </c>
      <c r="F49" s="125">
        <v>1</v>
      </c>
      <c r="G49" s="138">
        <v>6000</v>
      </c>
      <c r="H49" s="140">
        <f t="shared" si="0"/>
        <v>72000</v>
      </c>
      <c r="I49" s="138"/>
      <c r="J49" s="138"/>
      <c r="K49" s="138">
        <f t="shared" si="1"/>
        <v>10000</v>
      </c>
      <c r="L49" s="138"/>
      <c r="M49" s="138"/>
      <c r="N49" s="138"/>
      <c r="O49" s="141">
        <f t="shared" si="2"/>
        <v>82000</v>
      </c>
    </row>
    <row r="50" spans="1:15" x14ac:dyDescent="0.25">
      <c r="A50" s="558" t="s">
        <v>3107</v>
      </c>
      <c r="B50" s="558"/>
      <c r="C50" s="106" t="s">
        <v>3103</v>
      </c>
      <c r="D50" s="128">
        <v>113</v>
      </c>
      <c r="E50" s="124">
        <v>15</v>
      </c>
      <c r="F50" s="125">
        <v>2</v>
      </c>
      <c r="G50" s="137">
        <v>6020</v>
      </c>
      <c r="H50" s="140">
        <f t="shared" si="0"/>
        <v>144480</v>
      </c>
      <c r="I50" s="137"/>
      <c r="J50" s="137"/>
      <c r="K50" s="137">
        <f t="shared" si="1"/>
        <v>20066.666666666664</v>
      </c>
      <c r="L50" s="137"/>
      <c r="M50" s="137"/>
      <c r="N50" s="137"/>
      <c r="O50" s="141">
        <f t="shared" si="2"/>
        <v>164546.66666666666</v>
      </c>
    </row>
    <row r="51" spans="1:15" x14ac:dyDescent="0.25">
      <c r="A51" s="558" t="s">
        <v>3108</v>
      </c>
      <c r="B51" s="558"/>
      <c r="C51" s="106" t="s">
        <v>3103</v>
      </c>
      <c r="D51" s="128">
        <v>113</v>
      </c>
      <c r="E51" s="124">
        <v>15</v>
      </c>
      <c r="F51" s="125">
        <v>1</v>
      </c>
      <c r="G51" s="138">
        <v>3896</v>
      </c>
      <c r="H51" s="140">
        <f t="shared" si="0"/>
        <v>46752</v>
      </c>
      <c r="I51" s="138"/>
      <c r="J51" s="138"/>
      <c r="K51" s="138">
        <f t="shared" si="1"/>
        <v>6493.3333333333339</v>
      </c>
      <c r="L51" s="138"/>
      <c r="M51" s="138"/>
      <c r="N51" s="138"/>
      <c r="O51" s="141">
        <f t="shared" si="2"/>
        <v>53245.333333333336</v>
      </c>
    </row>
    <row r="52" spans="1:15" x14ac:dyDescent="0.25">
      <c r="A52" s="558" t="s">
        <v>3107</v>
      </c>
      <c r="B52" s="558"/>
      <c r="C52" s="106" t="s">
        <v>3103</v>
      </c>
      <c r="D52" s="128">
        <v>113</v>
      </c>
      <c r="E52" s="124">
        <v>15</v>
      </c>
      <c r="F52" s="125">
        <v>2</v>
      </c>
      <c r="G52" s="138">
        <v>5000</v>
      </c>
      <c r="H52" s="140">
        <f t="shared" si="0"/>
        <v>120000</v>
      </c>
      <c r="I52" s="138"/>
      <c r="J52" s="138"/>
      <c r="K52" s="138">
        <f t="shared" si="1"/>
        <v>16666.666666666664</v>
      </c>
      <c r="L52" s="138"/>
      <c r="M52" s="138"/>
      <c r="N52" s="138"/>
      <c r="O52" s="141">
        <f t="shared" si="2"/>
        <v>136666.66666666666</v>
      </c>
    </row>
    <row r="53" spans="1:15" x14ac:dyDescent="0.25">
      <c r="A53" s="558" t="s">
        <v>3081</v>
      </c>
      <c r="B53" s="558"/>
      <c r="C53" s="106" t="s">
        <v>3109</v>
      </c>
      <c r="D53" s="128">
        <v>113</v>
      </c>
      <c r="E53" s="124">
        <v>15</v>
      </c>
      <c r="F53" s="125">
        <v>1</v>
      </c>
      <c r="G53" s="138">
        <v>5194</v>
      </c>
      <c r="H53" s="140">
        <f t="shared" si="0"/>
        <v>62328</v>
      </c>
      <c r="I53" s="138"/>
      <c r="J53" s="138"/>
      <c r="K53" s="138">
        <f t="shared" si="1"/>
        <v>8656.6666666666661</v>
      </c>
      <c r="L53" s="138"/>
      <c r="M53" s="138"/>
      <c r="N53" s="138"/>
      <c r="O53" s="141">
        <f t="shared" si="2"/>
        <v>70984.666666666672</v>
      </c>
    </row>
    <row r="54" spans="1:15" x14ac:dyDescent="0.25">
      <c r="A54" s="558" t="s">
        <v>3110</v>
      </c>
      <c r="B54" s="558"/>
      <c r="C54" s="106" t="s">
        <v>3089</v>
      </c>
      <c r="D54" s="128">
        <v>113</v>
      </c>
      <c r="E54" s="124">
        <v>15</v>
      </c>
      <c r="F54" s="125">
        <v>1</v>
      </c>
      <c r="G54" s="137">
        <v>6000</v>
      </c>
      <c r="H54" s="140">
        <f t="shared" si="0"/>
        <v>72000</v>
      </c>
      <c r="I54" s="137"/>
      <c r="J54" s="137"/>
      <c r="K54" s="137">
        <f t="shared" si="1"/>
        <v>10000</v>
      </c>
      <c r="L54" s="137"/>
      <c r="M54" s="137"/>
      <c r="N54" s="137"/>
      <c r="O54" s="141">
        <f t="shared" si="2"/>
        <v>82000</v>
      </c>
    </row>
    <row r="55" spans="1:15" x14ac:dyDescent="0.25">
      <c r="A55" s="558" t="s">
        <v>3111</v>
      </c>
      <c r="B55" s="558"/>
      <c r="C55" s="106" t="s">
        <v>3089</v>
      </c>
      <c r="D55" s="128">
        <v>113</v>
      </c>
      <c r="E55" s="124">
        <v>15</v>
      </c>
      <c r="F55" s="125">
        <v>1</v>
      </c>
      <c r="G55" s="138">
        <v>12000</v>
      </c>
      <c r="H55" s="140">
        <f t="shared" si="0"/>
        <v>144000</v>
      </c>
      <c r="I55" s="138"/>
      <c r="J55" s="138"/>
      <c r="K55" s="138">
        <f t="shared" si="1"/>
        <v>20000</v>
      </c>
      <c r="L55" s="138"/>
      <c r="M55" s="138"/>
      <c r="N55" s="138"/>
      <c r="O55" s="141">
        <f t="shared" si="2"/>
        <v>164000</v>
      </c>
    </row>
    <row r="56" spans="1:15" x14ac:dyDescent="0.25">
      <c r="A56" s="558" t="s">
        <v>3112</v>
      </c>
      <c r="B56" s="558"/>
      <c r="C56" s="106" t="s">
        <v>3113</v>
      </c>
      <c r="D56" s="128">
        <v>113</v>
      </c>
      <c r="E56" s="124">
        <v>15</v>
      </c>
      <c r="F56" s="125">
        <v>1</v>
      </c>
      <c r="G56" s="138">
        <v>12000</v>
      </c>
      <c r="H56" s="140">
        <f t="shared" si="0"/>
        <v>144000</v>
      </c>
      <c r="I56" s="138"/>
      <c r="J56" s="138"/>
      <c r="K56" s="138">
        <f t="shared" si="1"/>
        <v>20000</v>
      </c>
      <c r="L56" s="138"/>
      <c r="M56" s="138"/>
      <c r="N56" s="138"/>
      <c r="O56" s="141">
        <f t="shared" si="2"/>
        <v>164000</v>
      </c>
    </row>
    <row r="57" spans="1:15" x14ac:dyDescent="0.25">
      <c r="A57" s="558" t="s">
        <v>3078</v>
      </c>
      <c r="B57" s="558"/>
      <c r="C57" s="106" t="s">
        <v>3113</v>
      </c>
      <c r="D57" s="128">
        <v>113</v>
      </c>
      <c r="E57" s="124">
        <v>15</v>
      </c>
      <c r="F57" s="125">
        <v>1</v>
      </c>
      <c r="G57" s="138">
        <v>6500</v>
      </c>
      <c r="H57" s="140">
        <f t="shared" si="0"/>
        <v>78000</v>
      </c>
      <c r="I57" s="138"/>
      <c r="J57" s="138"/>
      <c r="K57" s="138">
        <f t="shared" si="1"/>
        <v>10833.333333333332</v>
      </c>
      <c r="L57" s="138"/>
      <c r="M57" s="138"/>
      <c r="N57" s="138"/>
      <c r="O57" s="141">
        <f t="shared" si="2"/>
        <v>88833.333333333328</v>
      </c>
    </row>
    <row r="58" spans="1:15" x14ac:dyDescent="0.25">
      <c r="A58" s="558" t="s">
        <v>3077</v>
      </c>
      <c r="B58" s="558"/>
      <c r="C58" s="106" t="s">
        <v>3114</v>
      </c>
      <c r="D58" s="128">
        <v>113</v>
      </c>
      <c r="E58" s="124">
        <v>15</v>
      </c>
      <c r="F58" s="125">
        <v>1</v>
      </c>
      <c r="G58" s="138">
        <v>6500</v>
      </c>
      <c r="H58" s="140">
        <f t="shared" si="0"/>
        <v>78000</v>
      </c>
      <c r="I58" s="138"/>
      <c r="J58" s="138"/>
      <c r="K58" s="138">
        <f t="shared" si="1"/>
        <v>10833.333333333332</v>
      </c>
      <c r="L58" s="138"/>
      <c r="M58" s="138"/>
      <c r="N58" s="138"/>
      <c r="O58" s="141">
        <f t="shared" si="2"/>
        <v>88833.333333333328</v>
      </c>
    </row>
    <row r="59" spans="1:15" x14ac:dyDescent="0.25">
      <c r="A59" s="558" t="s">
        <v>3115</v>
      </c>
      <c r="B59" s="558"/>
      <c r="C59" s="106" t="s">
        <v>3114</v>
      </c>
      <c r="D59" s="128">
        <v>113</v>
      </c>
      <c r="E59" s="124">
        <v>15</v>
      </c>
      <c r="F59" s="125">
        <v>8</v>
      </c>
      <c r="G59" s="138">
        <v>6000</v>
      </c>
      <c r="H59" s="140">
        <f t="shared" si="0"/>
        <v>576000</v>
      </c>
      <c r="I59" s="138"/>
      <c r="J59" s="138"/>
      <c r="K59" s="138">
        <f t="shared" si="1"/>
        <v>80000</v>
      </c>
      <c r="L59" s="138"/>
      <c r="M59" s="138"/>
      <c r="N59" s="138"/>
      <c r="O59" s="141">
        <f t="shared" si="2"/>
        <v>656000</v>
      </c>
    </row>
    <row r="60" spans="1:15" x14ac:dyDescent="0.25">
      <c r="A60" s="558" t="s">
        <v>3111</v>
      </c>
      <c r="B60" s="558"/>
      <c r="C60" s="106" t="s">
        <v>3114</v>
      </c>
      <c r="D60" s="128">
        <v>113</v>
      </c>
      <c r="E60" s="124">
        <v>15</v>
      </c>
      <c r="F60" s="125">
        <v>1</v>
      </c>
      <c r="G60" s="138">
        <v>10000</v>
      </c>
      <c r="H60" s="140">
        <f t="shared" si="0"/>
        <v>120000</v>
      </c>
      <c r="I60" s="138"/>
      <c r="J60" s="138"/>
      <c r="K60" s="138">
        <f t="shared" si="1"/>
        <v>16666.666666666664</v>
      </c>
      <c r="L60" s="138"/>
      <c r="M60" s="138"/>
      <c r="N60" s="138"/>
      <c r="O60" s="141">
        <f t="shared" si="2"/>
        <v>136666.66666666666</v>
      </c>
    </row>
    <row r="61" spans="1:15" x14ac:dyDescent="0.25">
      <c r="A61" s="558" t="s">
        <v>3081</v>
      </c>
      <c r="B61" s="558"/>
      <c r="C61" s="106" t="s">
        <v>3116</v>
      </c>
      <c r="D61" s="128">
        <v>113</v>
      </c>
      <c r="E61" s="124">
        <v>15</v>
      </c>
      <c r="F61" s="125">
        <v>8</v>
      </c>
      <c r="G61" s="138">
        <v>5000</v>
      </c>
      <c r="H61" s="140">
        <f t="shared" si="0"/>
        <v>480000</v>
      </c>
      <c r="I61" s="138"/>
      <c r="J61" s="138"/>
      <c r="K61" s="138">
        <f t="shared" si="1"/>
        <v>66666.666666666657</v>
      </c>
      <c r="L61" s="138"/>
      <c r="M61" s="138"/>
      <c r="N61" s="138"/>
      <c r="O61" s="141">
        <f t="shared" si="2"/>
        <v>546666.66666666663</v>
      </c>
    </row>
    <row r="62" spans="1:15" x14ac:dyDescent="0.25">
      <c r="A62" s="558" t="s">
        <v>3097</v>
      </c>
      <c r="B62" s="558"/>
      <c r="C62" s="106" t="s">
        <v>3116</v>
      </c>
      <c r="D62" s="128">
        <v>113</v>
      </c>
      <c r="E62" s="124">
        <v>15</v>
      </c>
      <c r="F62" s="125">
        <v>1</v>
      </c>
      <c r="G62" s="138">
        <v>6000</v>
      </c>
      <c r="H62" s="140">
        <f t="shared" si="0"/>
        <v>72000</v>
      </c>
      <c r="I62" s="138"/>
      <c r="J62" s="138"/>
      <c r="K62" s="138">
        <f t="shared" si="1"/>
        <v>10000</v>
      </c>
      <c r="L62" s="138"/>
      <c r="M62" s="138"/>
      <c r="N62" s="138"/>
      <c r="O62" s="141">
        <f t="shared" si="2"/>
        <v>82000</v>
      </c>
    </row>
    <row r="63" spans="1:15" x14ac:dyDescent="0.25">
      <c r="A63" s="558" t="s">
        <v>3117</v>
      </c>
      <c r="B63" s="558"/>
      <c r="C63" s="106" t="s">
        <v>3118</v>
      </c>
      <c r="D63" s="128">
        <v>113</v>
      </c>
      <c r="E63" s="124">
        <v>15</v>
      </c>
      <c r="F63" s="125">
        <v>17</v>
      </c>
      <c r="G63" s="138">
        <v>1000</v>
      </c>
      <c r="H63" s="140">
        <f t="shared" si="0"/>
        <v>204000</v>
      </c>
      <c r="I63" s="138"/>
      <c r="J63" s="138"/>
      <c r="K63" s="138">
        <f t="shared" si="1"/>
        <v>28333.333333333336</v>
      </c>
      <c r="L63" s="138"/>
      <c r="M63" s="138"/>
      <c r="N63" s="138"/>
      <c r="O63" s="141">
        <f t="shared" si="2"/>
        <v>232333.33333333334</v>
      </c>
    </row>
    <row r="64" spans="1:15" x14ac:dyDescent="0.25">
      <c r="A64" s="558" t="s">
        <v>3119</v>
      </c>
      <c r="B64" s="558"/>
      <c r="C64" s="106" t="s">
        <v>3120</v>
      </c>
      <c r="D64" s="128">
        <v>113</v>
      </c>
      <c r="E64" s="124">
        <v>15</v>
      </c>
      <c r="F64" s="125">
        <v>1</v>
      </c>
      <c r="G64" s="137">
        <v>7512</v>
      </c>
      <c r="H64" s="140">
        <f t="shared" si="0"/>
        <v>90144</v>
      </c>
      <c r="I64" s="137"/>
      <c r="J64" s="137"/>
      <c r="K64" s="137">
        <f t="shared" si="1"/>
        <v>12520</v>
      </c>
      <c r="L64" s="137"/>
      <c r="M64" s="137"/>
      <c r="N64" s="137"/>
      <c r="O64" s="141">
        <f t="shared" si="2"/>
        <v>102664</v>
      </c>
    </row>
    <row r="65" spans="1:15" x14ac:dyDescent="0.25">
      <c r="A65" s="558" t="s">
        <v>3119</v>
      </c>
      <c r="B65" s="558"/>
      <c r="C65" s="106" t="s">
        <v>3120</v>
      </c>
      <c r="D65" s="128">
        <v>113</v>
      </c>
      <c r="E65" s="124">
        <v>15</v>
      </c>
      <c r="F65" s="125">
        <v>1</v>
      </c>
      <c r="G65" s="138">
        <v>8000</v>
      </c>
      <c r="H65" s="140">
        <f t="shared" si="0"/>
        <v>96000</v>
      </c>
      <c r="I65" s="138"/>
      <c r="J65" s="138"/>
      <c r="K65" s="138">
        <f t="shared" si="1"/>
        <v>13333.333333333334</v>
      </c>
      <c r="L65" s="138"/>
      <c r="M65" s="138"/>
      <c r="N65" s="138"/>
      <c r="O65" s="141">
        <f t="shared" si="2"/>
        <v>109333.33333333333</v>
      </c>
    </row>
    <row r="66" spans="1:15" x14ac:dyDescent="0.25">
      <c r="A66" s="558" t="s">
        <v>3119</v>
      </c>
      <c r="B66" s="558"/>
      <c r="C66" s="106" t="s">
        <v>3120</v>
      </c>
      <c r="D66" s="128">
        <v>113</v>
      </c>
      <c r="E66" s="124">
        <v>15</v>
      </c>
      <c r="F66" s="125">
        <v>2</v>
      </c>
      <c r="G66" s="138">
        <v>5000</v>
      </c>
      <c r="H66" s="140">
        <f t="shared" si="0"/>
        <v>120000</v>
      </c>
      <c r="I66" s="138"/>
      <c r="J66" s="138"/>
      <c r="K66" s="138">
        <f t="shared" si="1"/>
        <v>16666.666666666664</v>
      </c>
      <c r="L66" s="138"/>
      <c r="M66" s="138"/>
      <c r="N66" s="138"/>
      <c r="O66" s="141">
        <f t="shared" si="2"/>
        <v>136666.66666666666</v>
      </c>
    </row>
    <row r="67" spans="1:15" x14ac:dyDescent="0.25">
      <c r="A67" s="558" t="s">
        <v>3119</v>
      </c>
      <c r="B67" s="558"/>
      <c r="C67" s="106" t="s">
        <v>3120</v>
      </c>
      <c r="D67" s="128">
        <v>113</v>
      </c>
      <c r="E67" s="124">
        <v>15</v>
      </c>
      <c r="F67" s="125">
        <v>2</v>
      </c>
      <c r="G67" s="138">
        <v>7000</v>
      </c>
      <c r="H67" s="140">
        <f t="shared" si="0"/>
        <v>168000</v>
      </c>
      <c r="I67" s="138"/>
      <c r="J67" s="138"/>
      <c r="K67" s="138">
        <f t="shared" si="1"/>
        <v>23333.333333333336</v>
      </c>
      <c r="L67" s="138"/>
      <c r="M67" s="138"/>
      <c r="N67" s="138"/>
      <c r="O67" s="141">
        <f t="shared" si="2"/>
        <v>191333.33333333334</v>
      </c>
    </row>
    <row r="68" spans="1:15" x14ac:dyDescent="0.25">
      <c r="A68" s="558" t="s">
        <v>3119</v>
      </c>
      <c r="B68" s="558"/>
      <c r="C68" s="106" t="s">
        <v>3120</v>
      </c>
      <c r="D68" s="128">
        <v>113</v>
      </c>
      <c r="E68" s="124">
        <v>15</v>
      </c>
      <c r="F68" s="125">
        <v>2</v>
      </c>
      <c r="G68" s="138">
        <v>6000</v>
      </c>
      <c r="H68" s="140">
        <f t="shared" ref="H68:H131" si="3">IF(E68="","Se requiere asignar la fuente de financiamiento (FF)",IF(F68="","Es necesario establcer el número de plazas (No.)",IF(G68="","Se necesita establcer un monto mensual",F68*G68*12)))</f>
        <v>144000</v>
      </c>
      <c r="I68" s="138"/>
      <c r="J68" s="138"/>
      <c r="K68" s="138">
        <f t="shared" ref="K68:K93" si="4">G68/30*F68*50</f>
        <v>20000</v>
      </c>
      <c r="L68" s="138"/>
      <c r="M68" s="138"/>
      <c r="N68" s="138"/>
      <c r="O68" s="141">
        <f t="shared" ref="O68:O131" si="5">SUM(H68:N68)</f>
        <v>164000</v>
      </c>
    </row>
    <row r="69" spans="1:15" x14ac:dyDescent="0.25">
      <c r="A69" s="558" t="s">
        <v>3121</v>
      </c>
      <c r="B69" s="558"/>
      <c r="C69" s="106" t="s">
        <v>3120</v>
      </c>
      <c r="D69" s="128">
        <v>113</v>
      </c>
      <c r="E69" s="124">
        <v>15</v>
      </c>
      <c r="F69" s="125">
        <v>1</v>
      </c>
      <c r="G69" s="138">
        <v>12000</v>
      </c>
      <c r="H69" s="140">
        <f t="shared" si="3"/>
        <v>144000</v>
      </c>
      <c r="I69" s="138"/>
      <c r="J69" s="138"/>
      <c r="K69" s="138">
        <f t="shared" si="4"/>
        <v>20000</v>
      </c>
      <c r="L69" s="138"/>
      <c r="M69" s="138"/>
      <c r="N69" s="138"/>
      <c r="O69" s="141">
        <f t="shared" si="5"/>
        <v>164000</v>
      </c>
    </row>
    <row r="70" spans="1:15" x14ac:dyDescent="0.25">
      <c r="A70" s="558" t="s">
        <v>3077</v>
      </c>
      <c r="B70" s="558"/>
      <c r="C70" s="106" t="s">
        <v>3084</v>
      </c>
      <c r="D70" s="128">
        <v>113</v>
      </c>
      <c r="E70" s="124">
        <v>15</v>
      </c>
      <c r="F70" s="125">
        <v>1</v>
      </c>
      <c r="G70" s="138">
        <v>6500</v>
      </c>
      <c r="H70" s="140">
        <f t="shared" si="3"/>
        <v>78000</v>
      </c>
      <c r="I70" s="138"/>
      <c r="J70" s="138"/>
      <c r="K70" s="138">
        <f t="shared" si="4"/>
        <v>10833.333333333332</v>
      </c>
      <c r="L70" s="138"/>
      <c r="M70" s="138"/>
      <c r="N70" s="138"/>
      <c r="O70" s="141">
        <f t="shared" si="5"/>
        <v>88833.333333333328</v>
      </c>
    </row>
    <row r="71" spans="1:15" x14ac:dyDescent="0.25">
      <c r="A71" s="558" t="s">
        <v>3122</v>
      </c>
      <c r="B71" s="558"/>
      <c r="C71" s="106" t="s">
        <v>3123</v>
      </c>
      <c r="D71" s="128">
        <v>113</v>
      </c>
      <c r="E71" s="124">
        <v>15</v>
      </c>
      <c r="F71" s="125">
        <v>1</v>
      </c>
      <c r="G71" s="138">
        <v>7000</v>
      </c>
      <c r="H71" s="140">
        <f t="shared" si="3"/>
        <v>84000</v>
      </c>
      <c r="I71" s="138"/>
      <c r="J71" s="138"/>
      <c r="K71" s="138">
        <f t="shared" si="4"/>
        <v>11666.666666666668</v>
      </c>
      <c r="L71" s="138"/>
      <c r="M71" s="138"/>
      <c r="N71" s="138"/>
      <c r="O71" s="141">
        <f t="shared" si="5"/>
        <v>95666.666666666672</v>
      </c>
    </row>
    <row r="72" spans="1:15" x14ac:dyDescent="0.25">
      <c r="A72" s="558" t="s">
        <v>3124</v>
      </c>
      <c r="B72" s="558"/>
      <c r="C72" s="106" t="s">
        <v>3125</v>
      </c>
      <c r="D72" s="128">
        <v>113</v>
      </c>
      <c r="E72" s="124">
        <v>15</v>
      </c>
      <c r="F72" s="125">
        <v>1</v>
      </c>
      <c r="G72" s="138">
        <v>3000</v>
      </c>
      <c r="H72" s="140">
        <f t="shared" si="3"/>
        <v>36000</v>
      </c>
      <c r="I72" s="138"/>
      <c r="J72" s="138"/>
      <c r="K72" s="138">
        <f t="shared" si="4"/>
        <v>5000</v>
      </c>
      <c r="L72" s="138"/>
      <c r="M72" s="138"/>
      <c r="N72" s="138"/>
      <c r="O72" s="141">
        <f t="shared" si="5"/>
        <v>41000</v>
      </c>
    </row>
    <row r="73" spans="1:15" x14ac:dyDescent="0.25">
      <c r="A73" s="558" t="s">
        <v>3081</v>
      </c>
      <c r="B73" s="558"/>
      <c r="C73" s="106" t="s">
        <v>3079</v>
      </c>
      <c r="D73" s="128">
        <v>113</v>
      </c>
      <c r="E73" s="124">
        <v>15</v>
      </c>
      <c r="F73" s="125">
        <v>1</v>
      </c>
      <c r="G73" s="138">
        <v>6000</v>
      </c>
      <c r="H73" s="140">
        <f t="shared" si="3"/>
        <v>72000</v>
      </c>
      <c r="I73" s="138"/>
      <c r="J73" s="138"/>
      <c r="K73" s="138">
        <f t="shared" si="4"/>
        <v>10000</v>
      </c>
      <c r="L73" s="138"/>
      <c r="M73" s="138"/>
      <c r="N73" s="138"/>
      <c r="O73" s="141">
        <f t="shared" si="5"/>
        <v>82000</v>
      </c>
    </row>
    <row r="74" spans="1:15" x14ac:dyDescent="0.25">
      <c r="A74" s="558" t="s">
        <v>3077</v>
      </c>
      <c r="B74" s="558"/>
      <c r="C74" s="106" t="s">
        <v>3126</v>
      </c>
      <c r="D74" s="128">
        <v>113</v>
      </c>
      <c r="E74" s="124">
        <v>15</v>
      </c>
      <c r="F74" s="125">
        <v>1</v>
      </c>
      <c r="G74" s="137">
        <v>6000</v>
      </c>
      <c r="H74" s="140">
        <f t="shared" si="3"/>
        <v>72000</v>
      </c>
      <c r="I74" s="137"/>
      <c r="J74" s="137"/>
      <c r="K74" s="137">
        <f t="shared" si="4"/>
        <v>10000</v>
      </c>
      <c r="L74" s="137"/>
      <c r="M74" s="137"/>
      <c r="N74" s="137"/>
      <c r="O74" s="141">
        <f t="shared" si="5"/>
        <v>82000</v>
      </c>
    </row>
    <row r="75" spans="1:15" x14ac:dyDescent="0.25">
      <c r="A75" s="558" t="s">
        <v>3111</v>
      </c>
      <c r="B75" s="558"/>
      <c r="C75" s="106" t="s">
        <v>3126</v>
      </c>
      <c r="D75" s="128">
        <v>113</v>
      </c>
      <c r="E75" s="124">
        <v>15</v>
      </c>
      <c r="F75" s="125">
        <v>1</v>
      </c>
      <c r="G75" s="138">
        <v>12000</v>
      </c>
      <c r="H75" s="140">
        <f t="shared" si="3"/>
        <v>144000</v>
      </c>
      <c r="I75" s="138"/>
      <c r="J75" s="138"/>
      <c r="K75" s="138">
        <f t="shared" si="4"/>
        <v>20000</v>
      </c>
      <c r="L75" s="138"/>
      <c r="M75" s="138"/>
      <c r="N75" s="138"/>
      <c r="O75" s="141">
        <f t="shared" si="5"/>
        <v>164000</v>
      </c>
    </row>
    <row r="76" spans="1:15" x14ac:dyDescent="0.25">
      <c r="A76" s="558" t="s">
        <v>3081</v>
      </c>
      <c r="B76" s="558"/>
      <c r="C76" s="106" t="s">
        <v>3126</v>
      </c>
      <c r="D76" s="128">
        <v>113</v>
      </c>
      <c r="E76" s="124">
        <v>15</v>
      </c>
      <c r="F76" s="125">
        <v>1</v>
      </c>
      <c r="G76" s="138">
        <v>6000</v>
      </c>
      <c r="H76" s="140">
        <f t="shared" si="3"/>
        <v>72000</v>
      </c>
      <c r="I76" s="138"/>
      <c r="J76" s="138"/>
      <c r="K76" s="138">
        <f t="shared" si="4"/>
        <v>10000</v>
      </c>
      <c r="L76" s="138"/>
      <c r="M76" s="138"/>
      <c r="N76" s="138"/>
      <c r="O76" s="141">
        <f t="shared" si="5"/>
        <v>82000</v>
      </c>
    </row>
    <row r="77" spans="1:15" x14ac:dyDescent="0.25">
      <c r="A77" s="558" t="s">
        <v>3127</v>
      </c>
      <c r="B77" s="558"/>
      <c r="C77" s="106" t="s">
        <v>467</v>
      </c>
      <c r="D77" s="128">
        <v>113</v>
      </c>
      <c r="E77" s="124">
        <v>15</v>
      </c>
      <c r="F77" s="125">
        <v>1</v>
      </c>
      <c r="G77" s="138">
        <v>7000</v>
      </c>
      <c r="H77" s="140">
        <f t="shared" si="3"/>
        <v>84000</v>
      </c>
      <c r="I77" s="138"/>
      <c r="J77" s="138"/>
      <c r="K77" s="138">
        <f t="shared" si="4"/>
        <v>11666.666666666668</v>
      </c>
      <c r="L77" s="138"/>
      <c r="M77" s="138"/>
      <c r="N77" s="138"/>
      <c r="O77" s="141">
        <f t="shared" si="5"/>
        <v>95666.666666666672</v>
      </c>
    </row>
    <row r="78" spans="1:15" x14ac:dyDescent="0.25">
      <c r="A78" s="558" t="s">
        <v>3097</v>
      </c>
      <c r="B78" s="558"/>
      <c r="C78" s="106" t="s">
        <v>467</v>
      </c>
      <c r="D78" s="128">
        <v>113</v>
      </c>
      <c r="E78" s="124">
        <v>15</v>
      </c>
      <c r="F78" s="125">
        <v>1</v>
      </c>
      <c r="G78" s="138">
        <v>10000</v>
      </c>
      <c r="H78" s="140">
        <f t="shared" si="3"/>
        <v>120000</v>
      </c>
      <c r="I78" s="138"/>
      <c r="J78" s="138"/>
      <c r="K78" s="138">
        <f t="shared" si="4"/>
        <v>16666.666666666664</v>
      </c>
      <c r="L78" s="138"/>
      <c r="M78" s="138"/>
      <c r="N78" s="138"/>
      <c r="O78" s="141">
        <f t="shared" si="5"/>
        <v>136666.66666666666</v>
      </c>
    </row>
    <row r="79" spans="1:15" x14ac:dyDescent="0.25">
      <c r="A79" s="558" t="s">
        <v>3111</v>
      </c>
      <c r="B79" s="558"/>
      <c r="C79" s="106" t="s">
        <v>3128</v>
      </c>
      <c r="D79" s="128">
        <v>113</v>
      </c>
      <c r="E79" s="124">
        <v>15</v>
      </c>
      <c r="F79" s="125">
        <v>1</v>
      </c>
      <c r="G79" s="138">
        <v>10000</v>
      </c>
      <c r="H79" s="140">
        <f t="shared" si="3"/>
        <v>120000</v>
      </c>
      <c r="I79" s="138"/>
      <c r="J79" s="138"/>
      <c r="K79" s="138">
        <f t="shared" si="4"/>
        <v>16666.666666666664</v>
      </c>
      <c r="L79" s="138"/>
      <c r="M79" s="138"/>
      <c r="N79" s="138"/>
      <c r="O79" s="141">
        <f t="shared" si="5"/>
        <v>136666.66666666666</v>
      </c>
    </row>
    <row r="80" spans="1:15" x14ac:dyDescent="0.25">
      <c r="A80" s="558" t="s">
        <v>3129</v>
      </c>
      <c r="B80" s="558"/>
      <c r="C80" s="106" t="s">
        <v>3130</v>
      </c>
      <c r="D80" s="128">
        <v>113</v>
      </c>
      <c r="E80" s="124">
        <v>15</v>
      </c>
      <c r="F80" s="125">
        <v>1</v>
      </c>
      <c r="G80" s="138">
        <v>4000</v>
      </c>
      <c r="H80" s="140">
        <f t="shared" si="3"/>
        <v>48000</v>
      </c>
      <c r="I80" s="138"/>
      <c r="J80" s="138"/>
      <c r="K80" s="138">
        <f t="shared" si="4"/>
        <v>6666.666666666667</v>
      </c>
      <c r="L80" s="138"/>
      <c r="M80" s="138"/>
      <c r="N80" s="138"/>
      <c r="O80" s="141">
        <f t="shared" si="5"/>
        <v>54666.666666666664</v>
      </c>
    </row>
    <row r="81" spans="1:15" x14ac:dyDescent="0.25">
      <c r="A81" s="558" t="s">
        <v>3106</v>
      </c>
      <c r="B81" s="558"/>
      <c r="C81" s="106" t="s">
        <v>3130</v>
      </c>
      <c r="D81" s="128">
        <v>113</v>
      </c>
      <c r="E81" s="124">
        <v>15</v>
      </c>
      <c r="F81" s="125">
        <v>1</v>
      </c>
      <c r="G81" s="138">
        <v>3894</v>
      </c>
      <c r="H81" s="140">
        <f t="shared" si="3"/>
        <v>46728</v>
      </c>
      <c r="I81" s="138"/>
      <c r="J81" s="138"/>
      <c r="K81" s="138">
        <f t="shared" si="4"/>
        <v>6490.0000000000009</v>
      </c>
      <c r="L81" s="138"/>
      <c r="M81" s="138"/>
      <c r="N81" s="138"/>
      <c r="O81" s="141">
        <f t="shared" si="5"/>
        <v>53218</v>
      </c>
    </row>
    <row r="82" spans="1:15" x14ac:dyDescent="0.25">
      <c r="A82" s="558" t="s">
        <v>3081</v>
      </c>
      <c r="B82" s="558"/>
      <c r="C82" s="106" t="s">
        <v>3130</v>
      </c>
      <c r="D82" s="128">
        <v>113</v>
      </c>
      <c r="E82" s="124">
        <v>15</v>
      </c>
      <c r="F82" s="125">
        <v>1</v>
      </c>
      <c r="G82" s="137">
        <v>5000</v>
      </c>
      <c r="H82" s="140">
        <f t="shared" si="3"/>
        <v>60000</v>
      </c>
      <c r="I82" s="137"/>
      <c r="J82" s="137"/>
      <c r="K82" s="137">
        <f t="shared" si="4"/>
        <v>8333.3333333333321</v>
      </c>
      <c r="L82" s="137"/>
      <c r="M82" s="137"/>
      <c r="N82" s="137"/>
      <c r="O82" s="141">
        <f t="shared" si="5"/>
        <v>68333.333333333328</v>
      </c>
    </row>
    <row r="83" spans="1:15" x14ac:dyDescent="0.25">
      <c r="A83" s="558" t="s">
        <v>3105</v>
      </c>
      <c r="B83" s="558"/>
      <c r="C83" s="106" t="s">
        <v>3130</v>
      </c>
      <c r="D83" s="128">
        <v>113</v>
      </c>
      <c r="E83" s="124">
        <v>15</v>
      </c>
      <c r="F83" s="125">
        <v>1</v>
      </c>
      <c r="G83" s="138">
        <v>3000</v>
      </c>
      <c r="H83" s="140">
        <f t="shared" si="3"/>
        <v>36000</v>
      </c>
      <c r="I83" s="138"/>
      <c r="J83" s="138"/>
      <c r="K83" s="138">
        <f t="shared" si="4"/>
        <v>5000</v>
      </c>
      <c r="L83" s="138"/>
      <c r="M83" s="138"/>
      <c r="N83" s="138"/>
      <c r="O83" s="141">
        <f t="shared" si="5"/>
        <v>41000</v>
      </c>
    </row>
    <row r="84" spans="1:15" x14ac:dyDescent="0.25">
      <c r="A84" s="558" t="s">
        <v>3105</v>
      </c>
      <c r="B84" s="558"/>
      <c r="C84" s="106" t="s">
        <v>3130</v>
      </c>
      <c r="D84" s="128">
        <v>113</v>
      </c>
      <c r="E84" s="124">
        <v>15</v>
      </c>
      <c r="F84" s="125">
        <v>1</v>
      </c>
      <c r="G84" s="138">
        <v>7000</v>
      </c>
      <c r="H84" s="140">
        <f t="shared" si="3"/>
        <v>84000</v>
      </c>
      <c r="I84" s="138"/>
      <c r="J84" s="138"/>
      <c r="K84" s="138">
        <f t="shared" si="4"/>
        <v>11666.666666666668</v>
      </c>
      <c r="L84" s="138"/>
      <c r="M84" s="138"/>
      <c r="N84" s="138"/>
      <c r="O84" s="141">
        <f t="shared" si="5"/>
        <v>95666.666666666672</v>
      </c>
    </row>
    <row r="85" spans="1:15" x14ac:dyDescent="0.25">
      <c r="A85" s="558" t="s">
        <v>3078</v>
      </c>
      <c r="B85" s="558"/>
      <c r="C85" s="106" t="s">
        <v>3131</v>
      </c>
      <c r="D85" s="128">
        <v>113</v>
      </c>
      <c r="E85" s="124">
        <v>15</v>
      </c>
      <c r="F85" s="125">
        <v>1</v>
      </c>
      <c r="G85" s="137">
        <v>10000</v>
      </c>
      <c r="H85" s="140">
        <f t="shared" si="3"/>
        <v>120000</v>
      </c>
      <c r="I85" s="137"/>
      <c r="J85" s="137"/>
      <c r="K85" s="137">
        <f t="shared" si="4"/>
        <v>16666.666666666664</v>
      </c>
      <c r="L85" s="137"/>
      <c r="M85" s="137"/>
      <c r="N85" s="137"/>
      <c r="O85" s="141">
        <f t="shared" si="5"/>
        <v>136666.66666666666</v>
      </c>
    </row>
    <row r="86" spans="1:15" x14ac:dyDescent="0.25">
      <c r="A86" s="558" t="s">
        <v>3081</v>
      </c>
      <c r="B86" s="558"/>
      <c r="C86" s="106" t="s">
        <v>3132</v>
      </c>
      <c r="D86" s="128">
        <v>113</v>
      </c>
      <c r="E86" s="124">
        <v>15</v>
      </c>
      <c r="F86" s="125">
        <v>1</v>
      </c>
      <c r="G86" s="138">
        <v>6000</v>
      </c>
      <c r="H86" s="140">
        <f t="shared" si="3"/>
        <v>72000</v>
      </c>
      <c r="I86" s="138"/>
      <c r="J86" s="138"/>
      <c r="K86" s="138">
        <f t="shared" si="4"/>
        <v>10000</v>
      </c>
      <c r="L86" s="138"/>
      <c r="M86" s="138"/>
      <c r="N86" s="138"/>
      <c r="O86" s="141">
        <f t="shared" si="5"/>
        <v>82000</v>
      </c>
    </row>
    <row r="87" spans="1:15" x14ac:dyDescent="0.25">
      <c r="A87" s="558" t="s">
        <v>3085</v>
      </c>
      <c r="B87" s="558"/>
      <c r="C87" s="106" t="s">
        <v>3133</v>
      </c>
      <c r="D87" s="128">
        <v>113</v>
      </c>
      <c r="E87" s="124">
        <v>15</v>
      </c>
      <c r="F87" s="125">
        <v>1</v>
      </c>
      <c r="G87" s="138">
        <v>6000</v>
      </c>
      <c r="H87" s="140">
        <f t="shared" si="3"/>
        <v>72000</v>
      </c>
      <c r="I87" s="138"/>
      <c r="J87" s="138"/>
      <c r="K87" s="138">
        <f t="shared" si="4"/>
        <v>10000</v>
      </c>
      <c r="L87" s="138"/>
      <c r="M87" s="138"/>
      <c r="N87" s="138"/>
      <c r="O87" s="141">
        <f t="shared" si="5"/>
        <v>82000</v>
      </c>
    </row>
    <row r="88" spans="1:15" x14ac:dyDescent="0.25">
      <c r="A88" s="558" t="s">
        <v>3134</v>
      </c>
      <c r="B88" s="558"/>
      <c r="C88" s="106" t="s">
        <v>3135</v>
      </c>
      <c r="D88" s="128">
        <v>113</v>
      </c>
      <c r="E88" s="124">
        <v>15</v>
      </c>
      <c r="F88" s="125">
        <v>1</v>
      </c>
      <c r="G88" s="138">
        <v>10000</v>
      </c>
      <c r="H88" s="140">
        <f t="shared" si="3"/>
        <v>120000</v>
      </c>
      <c r="I88" s="138"/>
      <c r="J88" s="138"/>
      <c r="K88" s="138">
        <f t="shared" si="4"/>
        <v>16666.666666666664</v>
      </c>
      <c r="L88" s="138"/>
      <c r="M88" s="138"/>
      <c r="N88" s="138"/>
      <c r="O88" s="141">
        <f t="shared" si="5"/>
        <v>136666.66666666666</v>
      </c>
    </row>
    <row r="89" spans="1:15" x14ac:dyDescent="0.25">
      <c r="A89" s="558" t="s">
        <v>3081</v>
      </c>
      <c r="B89" s="558"/>
      <c r="C89" s="106" t="s">
        <v>3136</v>
      </c>
      <c r="D89" s="128">
        <v>113</v>
      </c>
      <c r="E89" s="124">
        <v>15</v>
      </c>
      <c r="F89" s="125">
        <v>1</v>
      </c>
      <c r="G89" s="138">
        <v>5000</v>
      </c>
      <c r="H89" s="140">
        <f t="shared" si="3"/>
        <v>60000</v>
      </c>
      <c r="I89" s="138"/>
      <c r="J89" s="138"/>
      <c r="K89" s="138">
        <f t="shared" si="4"/>
        <v>8333.3333333333321</v>
      </c>
      <c r="L89" s="138"/>
      <c r="M89" s="138"/>
      <c r="N89" s="138"/>
      <c r="O89" s="141">
        <f t="shared" si="5"/>
        <v>68333.333333333328</v>
      </c>
    </row>
    <row r="90" spans="1:15" x14ac:dyDescent="0.25">
      <c r="A90" s="558" t="s">
        <v>3129</v>
      </c>
      <c r="B90" s="558"/>
      <c r="C90" s="106" t="s">
        <v>3136</v>
      </c>
      <c r="D90" s="128">
        <v>113</v>
      </c>
      <c r="E90" s="124">
        <v>15</v>
      </c>
      <c r="F90" s="125">
        <v>1</v>
      </c>
      <c r="G90" s="138">
        <v>2000</v>
      </c>
      <c r="H90" s="140">
        <f t="shared" si="3"/>
        <v>24000</v>
      </c>
      <c r="I90" s="138"/>
      <c r="J90" s="138"/>
      <c r="K90" s="138">
        <f t="shared" si="4"/>
        <v>3333.3333333333335</v>
      </c>
      <c r="L90" s="138"/>
      <c r="M90" s="138"/>
      <c r="N90" s="138"/>
      <c r="O90" s="141">
        <f t="shared" si="5"/>
        <v>27333.333333333332</v>
      </c>
    </row>
    <row r="91" spans="1:15" x14ac:dyDescent="0.25">
      <c r="A91" s="558" t="s">
        <v>3129</v>
      </c>
      <c r="B91" s="558"/>
      <c r="C91" s="106" t="s">
        <v>3136</v>
      </c>
      <c r="D91" s="128">
        <v>113</v>
      </c>
      <c r="E91" s="124">
        <v>15</v>
      </c>
      <c r="F91" s="125">
        <v>1</v>
      </c>
      <c r="G91" s="137">
        <v>2000</v>
      </c>
      <c r="H91" s="140">
        <f t="shared" si="3"/>
        <v>24000</v>
      </c>
      <c r="I91" s="137"/>
      <c r="J91" s="137"/>
      <c r="K91" s="137">
        <f t="shared" si="4"/>
        <v>3333.3333333333335</v>
      </c>
      <c r="L91" s="137"/>
      <c r="M91" s="137"/>
      <c r="N91" s="137"/>
      <c r="O91" s="141">
        <f t="shared" si="5"/>
        <v>27333.333333333332</v>
      </c>
    </row>
    <row r="92" spans="1:15" x14ac:dyDescent="0.25">
      <c r="A92" s="558" t="s">
        <v>3137</v>
      </c>
      <c r="B92" s="558"/>
      <c r="C92" s="106" t="s">
        <v>3136</v>
      </c>
      <c r="D92" s="128">
        <v>113</v>
      </c>
      <c r="E92" s="124">
        <v>15</v>
      </c>
      <c r="F92" s="125">
        <v>1</v>
      </c>
      <c r="G92" s="138">
        <v>3600</v>
      </c>
      <c r="H92" s="140">
        <f t="shared" si="3"/>
        <v>43200</v>
      </c>
      <c r="I92" s="138"/>
      <c r="J92" s="138"/>
      <c r="K92" s="138">
        <f t="shared" si="4"/>
        <v>6000</v>
      </c>
      <c r="L92" s="138"/>
      <c r="M92" s="138"/>
      <c r="N92" s="138"/>
      <c r="O92" s="141">
        <f t="shared" si="5"/>
        <v>49200</v>
      </c>
    </row>
    <row r="93" spans="1:15" x14ac:dyDescent="0.25">
      <c r="A93" s="558" t="s">
        <v>3138</v>
      </c>
      <c r="B93" s="558"/>
      <c r="C93" s="106" t="s">
        <v>3089</v>
      </c>
      <c r="D93" s="128">
        <v>113</v>
      </c>
      <c r="E93" s="124">
        <v>15</v>
      </c>
      <c r="F93" s="125">
        <v>1</v>
      </c>
      <c r="G93" s="138">
        <v>5000</v>
      </c>
      <c r="H93" s="140">
        <f t="shared" si="3"/>
        <v>60000</v>
      </c>
      <c r="I93" s="138"/>
      <c r="J93" s="138"/>
      <c r="K93" s="138">
        <f t="shared" si="4"/>
        <v>8333.3333333333321</v>
      </c>
      <c r="L93" s="138"/>
      <c r="M93" s="138"/>
      <c r="N93" s="138"/>
      <c r="O93" s="141">
        <f t="shared" si="5"/>
        <v>68333.333333333328</v>
      </c>
    </row>
    <row r="94" spans="1:15" x14ac:dyDescent="0.25">
      <c r="A94" s="558"/>
      <c r="B94" s="558"/>
      <c r="C94" s="106"/>
      <c r="D94" s="128">
        <v>113</v>
      </c>
      <c r="E94" s="124"/>
      <c r="F94" s="125"/>
      <c r="G94" s="138"/>
      <c r="H94" s="140" t="str">
        <f t="shared" si="3"/>
        <v>Se requiere asignar la fuente de financiamiento (FF)</v>
      </c>
      <c r="I94" s="138"/>
      <c r="J94" s="138"/>
      <c r="K94" s="138"/>
      <c r="L94" s="138"/>
      <c r="M94" s="138"/>
      <c r="N94" s="138"/>
      <c r="O94" s="141">
        <f t="shared" si="5"/>
        <v>0</v>
      </c>
    </row>
    <row r="95" spans="1:15" x14ac:dyDescent="0.25">
      <c r="A95" s="558"/>
      <c r="B95" s="558"/>
      <c r="C95" s="106"/>
      <c r="D95" s="128">
        <v>113</v>
      </c>
      <c r="E95" s="124"/>
      <c r="F95" s="125"/>
      <c r="G95" s="137"/>
      <c r="H95" s="140" t="str">
        <f t="shared" si="3"/>
        <v>Se requiere asignar la fuente de financiamiento (FF)</v>
      </c>
      <c r="I95" s="137"/>
      <c r="J95" s="137"/>
      <c r="K95" s="137"/>
      <c r="L95" s="137"/>
      <c r="M95" s="137"/>
      <c r="N95" s="137"/>
      <c r="O95" s="141">
        <f t="shared" si="5"/>
        <v>0</v>
      </c>
    </row>
    <row r="96" spans="1:15" x14ac:dyDescent="0.25">
      <c r="A96" s="558"/>
      <c r="B96" s="558"/>
      <c r="C96" s="106"/>
      <c r="D96" s="128">
        <v>113</v>
      </c>
      <c r="E96" s="124"/>
      <c r="F96" s="125"/>
      <c r="G96" s="138"/>
      <c r="H96" s="140" t="str">
        <f t="shared" si="3"/>
        <v>Se requiere asignar la fuente de financiamiento (FF)</v>
      </c>
      <c r="I96" s="138"/>
      <c r="J96" s="138"/>
      <c r="K96" s="138"/>
      <c r="L96" s="138"/>
      <c r="M96" s="138"/>
      <c r="N96" s="138"/>
      <c r="O96" s="141">
        <f t="shared" si="5"/>
        <v>0</v>
      </c>
    </row>
    <row r="97" spans="1:15" x14ac:dyDescent="0.25">
      <c r="A97" s="558"/>
      <c r="B97" s="558"/>
      <c r="C97" s="106"/>
      <c r="D97" s="128">
        <v>113</v>
      </c>
      <c r="E97" s="124"/>
      <c r="F97" s="125"/>
      <c r="G97" s="138"/>
      <c r="H97" s="140" t="str">
        <f t="shared" si="3"/>
        <v>Se requiere asignar la fuente de financiamiento (FF)</v>
      </c>
      <c r="I97" s="138"/>
      <c r="J97" s="138"/>
      <c r="K97" s="138"/>
      <c r="L97" s="138"/>
      <c r="M97" s="138"/>
      <c r="N97" s="138"/>
      <c r="O97" s="141">
        <f t="shared" si="5"/>
        <v>0</v>
      </c>
    </row>
    <row r="98" spans="1:15" x14ac:dyDescent="0.25">
      <c r="A98" s="558"/>
      <c r="B98" s="558"/>
      <c r="C98" s="106"/>
      <c r="D98" s="128">
        <v>113</v>
      </c>
      <c r="E98" s="124"/>
      <c r="F98" s="125"/>
      <c r="G98" s="138"/>
      <c r="H98" s="140" t="str">
        <f t="shared" si="3"/>
        <v>Se requiere asignar la fuente de financiamiento (FF)</v>
      </c>
      <c r="I98" s="138"/>
      <c r="J98" s="138"/>
      <c r="K98" s="138"/>
      <c r="L98" s="138"/>
      <c r="M98" s="138"/>
      <c r="N98" s="138"/>
      <c r="O98" s="141">
        <f t="shared" si="5"/>
        <v>0</v>
      </c>
    </row>
    <row r="99" spans="1:15" x14ac:dyDescent="0.25">
      <c r="A99" s="558"/>
      <c r="B99" s="558"/>
      <c r="C99" s="106"/>
      <c r="D99" s="128">
        <v>113</v>
      </c>
      <c r="E99" s="124"/>
      <c r="F99" s="125"/>
      <c r="G99" s="138"/>
      <c r="H99" s="140" t="str">
        <f t="shared" si="3"/>
        <v>Se requiere asignar la fuente de financiamiento (FF)</v>
      </c>
      <c r="I99" s="138"/>
      <c r="J99" s="138"/>
      <c r="K99" s="138"/>
      <c r="L99" s="138"/>
      <c r="M99" s="138"/>
      <c r="N99" s="138"/>
      <c r="O99" s="141">
        <f t="shared" si="5"/>
        <v>0</v>
      </c>
    </row>
    <row r="100" spans="1:15" x14ac:dyDescent="0.25">
      <c r="A100" s="558"/>
      <c r="B100" s="558"/>
      <c r="C100" s="106"/>
      <c r="D100" s="128">
        <v>113</v>
      </c>
      <c r="E100" s="124"/>
      <c r="F100" s="125"/>
      <c r="G100" s="138"/>
      <c r="H100" s="140" t="str">
        <f t="shared" si="3"/>
        <v>Se requiere asignar la fuente de financiamiento (FF)</v>
      </c>
      <c r="I100" s="138"/>
      <c r="J100" s="138"/>
      <c r="K100" s="138"/>
      <c r="L100" s="138"/>
      <c r="M100" s="138"/>
      <c r="N100" s="138"/>
      <c r="O100" s="141">
        <f t="shared" si="5"/>
        <v>0</v>
      </c>
    </row>
    <row r="101" spans="1:15" x14ac:dyDescent="0.25">
      <c r="A101" s="558"/>
      <c r="B101" s="558"/>
      <c r="C101" s="106"/>
      <c r="D101" s="128">
        <v>113</v>
      </c>
      <c r="E101" s="124"/>
      <c r="F101" s="125"/>
      <c r="G101" s="138"/>
      <c r="H101" s="140" t="str">
        <f t="shared" si="3"/>
        <v>Se requiere asignar la fuente de financiamiento (FF)</v>
      </c>
      <c r="I101" s="138"/>
      <c r="J101" s="138"/>
      <c r="K101" s="138"/>
      <c r="L101" s="138"/>
      <c r="M101" s="138"/>
      <c r="N101" s="138"/>
      <c r="O101" s="141">
        <f t="shared" si="5"/>
        <v>0</v>
      </c>
    </row>
    <row r="102" spans="1:15" x14ac:dyDescent="0.25">
      <c r="A102" s="558"/>
      <c r="B102" s="558"/>
      <c r="C102" s="106"/>
      <c r="D102" s="128">
        <v>113</v>
      </c>
      <c r="E102" s="124"/>
      <c r="F102" s="125"/>
      <c r="G102" s="138"/>
      <c r="H102" s="140" t="str">
        <f t="shared" si="3"/>
        <v>Se requiere asignar la fuente de financiamiento (FF)</v>
      </c>
      <c r="I102" s="138"/>
      <c r="J102" s="138"/>
      <c r="K102" s="138"/>
      <c r="L102" s="138"/>
      <c r="M102" s="138"/>
      <c r="N102" s="138"/>
      <c r="O102" s="141">
        <f t="shared" si="5"/>
        <v>0</v>
      </c>
    </row>
    <row r="103" spans="1:15" x14ac:dyDescent="0.25">
      <c r="A103" s="558"/>
      <c r="B103" s="558"/>
      <c r="C103" s="106"/>
      <c r="D103" s="128">
        <v>113</v>
      </c>
      <c r="E103" s="124"/>
      <c r="F103" s="125"/>
      <c r="G103" s="138"/>
      <c r="H103" s="140" t="str">
        <f t="shared" si="3"/>
        <v>Se requiere asignar la fuente de financiamiento (FF)</v>
      </c>
      <c r="I103" s="138"/>
      <c r="J103" s="138"/>
      <c r="K103" s="138"/>
      <c r="L103" s="138"/>
      <c r="M103" s="138"/>
      <c r="N103" s="138"/>
      <c r="O103" s="141">
        <f t="shared" si="5"/>
        <v>0</v>
      </c>
    </row>
    <row r="104" spans="1:15" x14ac:dyDescent="0.25">
      <c r="A104" s="558"/>
      <c r="B104" s="558"/>
      <c r="C104" s="106"/>
      <c r="D104" s="128">
        <v>113</v>
      </c>
      <c r="E104" s="124"/>
      <c r="F104" s="125"/>
      <c r="G104" s="138"/>
      <c r="H104" s="140" t="str">
        <f t="shared" si="3"/>
        <v>Se requiere asignar la fuente de financiamiento (FF)</v>
      </c>
      <c r="I104" s="138"/>
      <c r="J104" s="138"/>
      <c r="K104" s="138"/>
      <c r="L104" s="138"/>
      <c r="M104" s="138"/>
      <c r="N104" s="138"/>
      <c r="O104" s="141">
        <f t="shared" si="5"/>
        <v>0</v>
      </c>
    </row>
    <row r="105" spans="1:15" x14ac:dyDescent="0.25">
      <c r="A105" s="558"/>
      <c r="B105" s="558"/>
      <c r="C105" s="106"/>
      <c r="D105" s="128">
        <v>113</v>
      </c>
      <c r="E105" s="124"/>
      <c r="F105" s="125"/>
      <c r="G105" s="137"/>
      <c r="H105" s="140" t="str">
        <f t="shared" si="3"/>
        <v>Se requiere asignar la fuente de financiamiento (FF)</v>
      </c>
      <c r="I105" s="137"/>
      <c r="J105" s="137"/>
      <c r="K105" s="137"/>
      <c r="L105" s="137"/>
      <c r="M105" s="137"/>
      <c r="N105" s="137"/>
      <c r="O105" s="141">
        <f t="shared" si="5"/>
        <v>0</v>
      </c>
    </row>
    <row r="106" spans="1:15" x14ac:dyDescent="0.25">
      <c r="A106" s="558"/>
      <c r="B106" s="558"/>
      <c r="C106" s="106"/>
      <c r="D106" s="128">
        <v>113</v>
      </c>
      <c r="E106" s="124"/>
      <c r="F106" s="125"/>
      <c r="G106" s="137"/>
      <c r="H106" s="140" t="str">
        <f t="shared" si="3"/>
        <v>Se requiere asignar la fuente de financiamiento (FF)</v>
      </c>
      <c r="I106" s="137"/>
      <c r="J106" s="137"/>
      <c r="K106" s="137"/>
      <c r="L106" s="137"/>
      <c r="M106" s="137"/>
      <c r="N106" s="137"/>
      <c r="O106" s="141">
        <f t="shared" si="5"/>
        <v>0</v>
      </c>
    </row>
    <row r="107" spans="1:15" x14ac:dyDescent="0.25">
      <c r="A107" s="558"/>
      <c r="B107" s="558"/>
      <c r="C107" s="106"/>
      <c r="D107" s="128">
        <v>113</v>
      </c>
      <c r="E107" s="124"/>
      <c r="F107" s="125"/>
      <c r="G107" s="138"/>
      <c r="H107" s="140" t="str">
        <f t="shared" si="3"/>
        <v>Se requiere asignar la fuente de financiamiento (FF)</v>
      </c>
      <c r="I107" s="138"/>
      <c r="J107" s="138"/>
      <c r="K107" s="138"/>
      <c r="L107" s="138"/>
      <c r="M107" s="138"/>
      <c r="N107" s="138"/>
      <c r="O107" s="141">
        <f t="shared" si="5"/>
        <v>0</v>
      </c>
    </row>
    <row r="108" spans="1:15" x14ac:dyDescent="0.25">
      <c r="A108" s="558"/>
      <c r="B108" s="558"/>
      <c r="C108" s="106"/>
      <c r="D108" s="128">
        <v>113</v>
      </c>
      <c r="E108" s="124"/>
      <c r="F108" s="125"/>
      <c r="G108" s="138"/>
      <c r="H108" s="140" t="str">
        <f t="shared" si="3"/>
        <v>Se requiere asignar la fuente de financiamiento (FF)</v>
      </c>
      <c r="I108" s="138"/>
      <c r="J108" s="138"/>
      <c r="K108" s="138"/>
      <c r="L108" s="138"/>
      <c r="M108" s="138"/>
      <c r="N108" s="138"/>
      <c r="O108" s="141">
        <f t="shared" si="5"/>
        <v>0</v>
      </c>
    </row>
    <row r="109" spans="1:15" x14ac:dyDescent="0.25">
      <c r="A109" s="558"/>
      <c r="B109" s="558"/>
      <c r="C109" s="106"/>
      <c r="D109" s="128">
        <v>113</v>
      </c>
      <c r="E109" s="124"/>
      <c r="F109" s="125"/>
      <c r="G109" s="138"/>
      <c r="H109" s="140" t="str">
        <f t="shared" si="3"/>
        <v>Se requiere asignar la fuente de financiamiento (FF)</v>
      </c>
      <c r="I109" s="138"/>
      <c r="J109" s="138"/>
      <c r="K109" s="138"/>
      <c r="L109" s="138"/>
      <c r="M109" s="138"/>
      <c r="N109" s="138"/>
      <c r="O109" s="141">
        <f t="shared" si="5"/>
        <v>0</v>
      </c>
    </row>
    <row r="110" spans="1:15" x14ac:dyDescent="0.25">
      <c r="A110" s="558"/>
      <c r="B110" s="558"/>
      <c r="C110" s="106"/>
      <c r="D110" s="128">
        <v>113</v>
      </c>
      <c r="E110" s="124"/>
      <c r="F110" s="125"/>
      <c r="G110" s="138"/>
      <c r="H110" s="140" t="str">
        <f t="shared" si="3"/>
        <v>Se requiere asignar la fuente de financiamiento (FF)</v>
      </c>
      <c r="I110" s="138"/>
      <c r="J110" s="138"/>
      <c r="K110" s="138"/>
      <c r="L110" s="138"/>
      <c r="M110" s="138"/>
      <c r="N110" s="138"/>
      <c r="O110" s="141">
        <f t="shared" si="5"/>
        <v>0</v>
      </c>
    </row>
    <row r="111" spans="1:15" x14ac:dyDescent="0.25">
      <c r="A111" s="558"/>
      <c r="B111" s="558"/>
      <c r="C111" s="106"/>
      <c r="D111" s="128">
        <v>113</v>
      </c>
      <c r="E111" s="124"/>
      <c r="F111" s="125"/>
      <c r="G111" s="138"/>
      <c r="H111" s="140" t="str">
        <f t="shared" si="3"/>
        <v>Se requiere asignar la fuente de financiamiento (FF)</v>
      </c>
      <c r="I111" s="138"/>
      <c r="J111" s="138"/>
      <c r="K111" s="138"/>
      <c r="L111" s="138"/>
      <c r="M111" s="138"/>
      <c r="N111" s="138"/>
      <c r="O111" s="141">
        <f t="shared" si="5"/>
        <v>0</v>
      </c>
    </row>
    <row r="112" spans="1:15" x14ac:dyDescent="0.25">
      <c r="A112" s="558"/>
      <c r="B112" s="558"/>
      <c r="C112" s="106"/>
      <c r="D112" s="128">
        <v>113</v>
      </c>
      <c r="E112" s="124"/>
      <c r="F112" s="125"/>
      <c r="G112" s="138"/>
      <c r="H112" s="140" t="str">
        <f t="shared" si="3"/>
        <v>Se requiere asignar la fuente de financiamiento (FF)</v>
      </c>
      <c r="I112" s="138"/>
      <c r="J112" s="138"/>
      <c r="K112" s="138"/>
      <c r="L112" s="138"/>
      <c r="M112" s="138"/>
      <c r="N112" s="138"/>
      <c r="O112" s="141">
        <f t="shared" si="5"/>
        <v>0</v>
      </c>
    </row>
    <row r="113" spans="1:15" x14ac:dyDescent="0.25">
      <c r="A113" s="558"/>
      <c r="B113" s="558"/>
      <c r="C113" s="106"/>
      <c r="D113" s="128">
        <v>113</v>
      </c>
      <c r="E113" s="124"/>
      <c r="F113" s="125"/>
      <c r="G113" s="138"/>
      <c r="H113" s="140" t="str">
        <f t="shared" si="3"/>
        <v>Se requiere asignar la fuente de financiamiento (FF)</v>
      </c>
      <c r="I113" s="138"/>
      <c r="J113" s="138"/>
      <c r="K113" s="138"/>
      <c r="L113" s="138"/>
      <c r="M113" s="138"/>
      <c r="N113" s="138"/>
      <c r="O113" s="141">
        <f t="shared" si="5"/>
        <v>0</v>
      </c>
    </row>
    <row r="114" spans="1:15" x14ac:dyDescent="0.25">
      <c r="A114" s="558"/>
      <c r="B114" s="558"/>
      <c r="C114" s="106"/>
      <c r="D114" s="128">
        <v>113</v>
      </c>
      <c r="E114" s="124"/>
      <c r="F114" s="125"/>
      <c r="G114" s="138"/>
      <c r="H114" s="140" t="str">
        <f t="shared" si="3"/>
        <v>Se requiere asignar la fuente de financiamiento (FF)</v>
      </c>
      <c r="I114" s="138"/>
      <c r="J114" s="138"/>
      <c r="K114" s="138"/>
      <c r="L114" s="138"/>
      <c r="M114" s="138"/>
      <c r="N114" s="138"/>
      <c r="O114" s="141">
        <f t="shared" si="5"/>
        <v>0</v>
      </c>
    </row>
    <row r="115" spans="1:15" x14ac:dyDescent="0.25">
      <c r="A115" s="558"/>
      <c r="B115" s="558"/>
      <c r="C115" s="106"/>
      <c r="D115" s="128">
        <v>113</v>
      </c>
      <c r="E115" s="124"/>
      <c r="F115" s="125"/>
      <c r="G115" s="138"/>
      <c r="H115" s="140" t="str">
        <f t="shared" si="3"/>
        <v>Se requiere asignar la fuente de financiamiento (FF)</v>
      </c>
      <c r="I115" s="138"/>
      <c r="J115" s="138"/>
      <c r="K115" s="138"/>
      <c r="L115" s="138"/>
      <c r="M115" s="138"/>
      <c r="N115" s="138"/>
      <c r="O115" s="141">
        <f t="shared" si="5"/>
        <v>0</v>
      </c>
    </row>
    <row r="116" spans="1:15" x14ac:dyDescent="0.25">
      <c r="A116" s="558"/>
      <c r="B116" s="558"/>
      <c r="C116" s="106"/>
      <c r="D116" s="128">
        <v>113</v>
      </c>
      <c r="E116" s="124"/>
      <c r="F116" s="125"/>
      <c r="G116" s="137"/>
      <c r="H116" s="140" t="str">
        <f t="shared" si="3"/>
        <v>Se requiere asignar la fuente de financiamiento (FF)</v>
      </c>
      <c r="I116" s="137"/>
      <c r="J116" s="137"/>
      <c r="K116" s="137"/>
      <c r="L116" s="137"/>
      <c r="M116" s="137"/>
      <c r="N116" s="137"/>
      <c r="O116" s="141">
        <f t="shared" si="5"/>
        <v>0</v>
      </c>
    </row>
    <row r="117" spans="1:15" x14ac:dyDescent="0.25">
      <c r="A117" s="558"/>
      <c r="B117" s="558"/>
      <c r="C117" s="106"/>
      <c r="D117" s="128">
        <v>113</v>
      </c>
      <c r="E117" s="124"/>
      <c r="F117" s="125"/>
      <c r="G117" s="138"/>
      <c r="H117" s="140" t="str">
        <f t="shared" si="3"/>
        <v>Se requiere asignar la fuente de financiamiento (FF)</v>
      </c>
      <c r="I117" s="138"/>
      <c r="J117" s="138"/>
      <c r="K117" s="138"/>
      <c r="L117" s="138"/>
      <c r="M117" s="138"/>
      <c r="N117" s="138"/>
      <c r="O117" s="141">
        <f t="shared" si="5"/>
        <v>0</v>
      </c>
    </row>
    <row r="118" spans="1:15" x14ac:dyDescent="0.25">
      <c r="A118" s="558"/>
      <c r="B118" s="558"/>
      <c r="C118" s="106"/>
      <c r="D118" s="128">
        <v>113</v>
      </c>
      <c r="E118" s="124"/>
      <c r="F118" s="125"/>
      <c r="G118" s="138"/>
      <c r="H118" s="140" t="str">
        <f t="shared" si="3"/>
        <v>Se requiere asignar la fuente de financiamiento (FF)</v>
      </c>
      <c r="I118" s="138"/>
      <c r="J118" s="138"/>
      <c r="K118" s="138"/>
      <c r="L118" s="138"/>
      <c r="M118" s="138"/>
      <c r="N118" s="138"/>
      <c r="O118" s="141">
        <f t="shared" si="5"/>
        <v>0</v>
      </c>
    </row>
    <row r="119" spans="1:15" x14ac:dyDescent="0.25">
      <c r="A119" s="558"/>
      <c r="B119" s="558"/>
      <c r="C119" s="106"/>
      <c r="D119" s="128">
        <v>113</v>
      </c>
      <c r="E119" s="124"/>
      <c r="F119" s="125"/>
      <c r="G119" s="138"/>
      <c r="H119" s="140" t="str">
        <f t="shared" si="3"/>
        <v>Se requiere asignar la fuente de financiamiento (FF)</v>
      </c>
      <c r="I119" s="138"/>
      <c r="J119" s="138"/>
      <c r="K119" s="138"/>
      <c r="L119" s="138"/>
      <c r="M119" s="138"/>
      <c r="N119" s="138"/>
      <c r="O119" s="141">
        <f t="shared" si="5"/>
        <v>0</v>
      </c>
    </row>
    <row r="120" spans="1:15" x14ac:dyDescent="0.25">
      <c r="A120" s="558"/>
      <c r="B120" s="558"/>
      <c r="C120" s="106"/>
      <c r="D120" s="128">
        <v>113</v>
      </c>
      <c r="E120" s="124"/>
      <c r="F120" s="125"/>
      <c r="G120" s="138"/>
      <c r="H120" s="140" t="str">
        <f t="shared" si="3"/>
        <v>Se requiere asignar la fuente de financiamiento (FF)</v>
      </c>
      <c r="I120" s="138"/>
      <c r="J120" s="138"/>
      <c r="K120" s="138"/>
      <c r="L120" s="138"/>
      <c r="M120" s="138"/>
      <c r="N120" s="138"/>
      <c r="O120" s="141">
        <f t="shared" si="5"/>
        <v>0</v>
      </c>
    </row>
    <row r="121" spans="1:15" x14ac:dyDescent="0.25">
      <c r="A121" s="558"/>
      <c r="B121" s="558"/>
      <c r="C121" s="106"/>
      <c r="D121" s="128">
        <v>113</v>
      </c>
      <c r="E121" s="124"/>
      <c r="F121" s="125"/>
      <c r="G121" s="138"/>
      <c r="H121" s="140" t="str">
        <f t="shared" si="3"/>
        <v>Se requiere asignar la fuente de financiamiento (FF)</v>
      </c>
      <c r="I121" s="138"/>
      <c r="J121" s="138"/>
      <c r="K121" s="138"/>
      <c r="L121" s="138"/>
      <c r="M121" s="138"/>
      <c r="N121" s="138"/>
      <c r="O121" s="141">
        <f t="shared" si="5"/>
        <v>0</v>
      </c>
    </row>
    <row r="122" spans="1:15" x14ac:dyDescent="0.25">
      <c r="A122" s="558"/>
      <c r="B122" s="558"/>
      <c r="C122" s="106"/>
      <c r="D122" s="128">
        <v>113</v>
      </c>
      <c r="E122" s="124"/>
      <c r="F122" s="125"/>
      <c r="G122" s="138"/>
      <c r="H122" s="140" t="str">
        <f t="shared" si="3"/>
        <v>Se requiere asignar la fuente de financiamiento (FF)</v>
      </c>
      <c r="I122" s="138"/>
      <c r="J122" s="138"/>
      <c r="K122" s="138"/>
      <c r="L122" s="138"/>
      <c r="M122" s="138"/>
      <c r="N122" s="138"/>
      <c r="O122" s="141">
        <f t="shared" si="5"/>
        <v>0</v>
      </c>
    </row>
    <row r="123" spans="1:15" x14ac:dyDescent="0.25">
      <c r="A123" s="558"/>
      <c r="B123" s="558"/>
      <c r="C123" s="106"/>
      <c r="D123" s="128">
        <v>113</v>
      </c>
      <c r="E123" s="124"/>
      <c r="F123" s="125"/>
      <c r="G123" s="138"/>
      <c r="H123" s="140" t="str">
        <f t="shared" si="3"/>
        <v>Se requiere asignar la fuente de financiamiento (FF)</v>
      </c>
      <c r="I123" s="138"/>
      <c r="J123" s="138"/>
      <c r="K123" s="138"/>
      <c r="L123" s="138"/>
      <c r="M123" s="138"/>
      <c r="N123" s="138"/>
      <c r="O123" s="141">
        <f t="shared" si="5"/>
        <v>0</v>
      </c>
    </row>
    <row r="124" spans="1:15" x14ac:dyDescent="0.25">
      <c r="A124" s="558"/>
      <c r="B124" s="558"/>
      <c r="C124" s="106"/>
      <c r="D124" s="128">
        <v>113</v>
      </c>
      <c r="E124" s="124"/>
      <c r="F124" s="125"/>
      <c r="G124" s="138"/>
      <c r="H124" s="140" t="str">
        <f t="shared" si="3"/>
        <v>Se requiere asignar la fuente de financiamiento (FF)</v>
      </c>
      <c r="I124" s="138"/>
      <c r="J124" s="138"/>
      <c r="K124" s="138"/>
      <c r="L124" s="138"/>
      <c r="M124" s="138"/>
      <c r="N124" s="138"/>
      <c r="O124" s="141">
        <f t="shared" si="5"/>
        <v>0</v>
      </c>
    </row>
    <row r="125" spans="1:15" x14ac:dyDescent="0.25">
      <c r="A125" s="558"/>
      <c r="B125" s="558"/>
      <c r="C125" s="106"/>
      <c r="D125" s="128">
        <v>113</v>
      </c>
      <c r="E125" s="124"/>
      <c r="F125" s="125"/>
      <c r="G125" s="138"/>
      <c r="H125" s="140" t="str">
        <f t="shared" si="3"/>
        <v>Se requiere asignar la fuente de financiamiento (FF)</v>
      </c>
      <c r="I125" s="138"/>
      <c r="J125" s="138"/>
      <c r="K125" s="138"/>
      <c r="L125" s="138"/>
      <c r="M125" s="138"/>
      <c r="N125" s="138"/>
      <c r="O125" s="141">
        <f t="shared" si="5"/>
        <v>0</v>
      </c>
    </row>
    <row r="126" spans="1:15" x14ac:dyDescent="0.25">
      <c r="A126" s="558"/>
      <c r="B126" s="558"/>
      <c r="C126" s="106"/>
      <c r="D126" s="128">
        <v>113</v>
      </c>
      <c r="E126" s="124"/>
      <c r="F126" s="125"/>
      <c r="G126" s="137"/>
      <c r="H126" s="140" t="str">
        <f t="shared" si="3"/>
        <v>Se requiere asignar la fuente de financiamiento (FF)</v>
      </c>
      <c r="I126" s="137"/>
      <c r="J126" s="137"/>
      <c r="K126" s="137"/>
      <c r="L126" s="137"/>
      <c r="M126" s="137"/>
      <c r="N126" s="137"/>
      <c r="O126" s="141">
        <f t="shared" si="5"/>
        <v>0</v>
      </c>
    </row>
    <row r="127" spans="1:15" x14ac:dyDescent="0.25">
      <c r="A127" s="558"/>
      <c r="B127" s="558"/>
      <c r="C127" s="106"/>
      <c r="D127" s="128">
        <v>113</v>
      </c>
      <c r="E127" s="124"/>
      <c r="F127" s="125"/>
      <c r="G127" s="138"/>
      <c r="H127" s="140" t="str">
        <f t="shared" si="3"/>
        <v>Se requiere asignar la fuente de financiamiento (FF)</v>
      </c>
      <c r="I127" s="138"/>
      <c r="J127" s="138"/>
      <c r="K127" s="138"/>
      <c r="L127" s="138"/>
      <c r="M127" s="138"/>
      <c r="N127" s="138"/>
      <c r="O127" s="141">
        <f t="shared" si="5"/>
        <v>0</v>
      </c>
    </row>
    <row r="128" spans="1:15" x14ac:dyDescent="0.25">
      <c r="A128" s="558"/>
      <c r="B128" s="558"/>
      <c r="C128" s="106"/>
      <c r="D128" s="128">
        <v>113</v>
      </c>
      <c r="E128" s="124"/>
      <c r="F128" s="125"/>
      <c r="G128" s="138"/>
      <c r="H128" s="140" t="str">
        <f t="shared" si="3"/>
        <v>Se requiere asignar la fuente de financiamiento (FF)</v>
      </c>
      <c r="I128" s="138"/>
      <c r="J128" s="138"/>
      <c r="K128" s="138"/>
      <c r="L128" s="138"/>
      <c r="M128" s="138"/>
      <c r="N128" s="138"/>
      <c r="O128" s="141">
        <f t="shared" si="5"/>
        <v>0</v>
      </c>
    </row>
    <row r="129" spans="1:15" x14ac:dyDescent="0.25">
      <c r="A129" s="558"/>
      <c r="B129" s="558"/>
      <c r="C129" s="106"/>
      <c r="D129" s="128">
        <v>113</v>
      </c>
      <c r="E129" s="124"/>
      <c r="F129" s="125"/>
      <c r="G129" s="138"/>
      <c r="H129" s="140" t="str">
        <f t="shared" si="3"/>
        <v>Se requiere asignar la fuente de financiamiento (FF)</v>
      </c>
      <c r="I129" s="138"/>
      <c r="J129" s="138"/>
      <c r="K129" s="138"/>
      <c r="L129" s="138"/>
      <c r="M129" s="138"/>
      <c r="N129" s="138"/>
      <c r="O129" s="141">
        <f t="shared" si="5"/>
        <v>0</v>
      </c>
    </row>
    <row r="130" spans="1:15" x14ac:dyDescent="0.25">
      <c r="A130" s="558"/>
      <c r="B130" s="558"/>
      <c r="C130" s="106"/>
      <c r="D130" s="128">
        <v>113</v>
      </c>
      <c r="E130" s="124"/>
      <c r="F130" s="125"/>
      <c r="G130" s="138"/>
      <c r="H130" s="140" t="str">
        <f t="shared" si="3"/>
        <v>Se requiere asignar la fuente de financiamiento (FF)</v>
      </c>
      <c r="I130" s="138"/>
      <c r="J130" s="138"/>
      <c r="K130" s="138"/>
      <c r="L130" s="138"/>
      <c r="M130" s="138"/>
      <c r="N130" s="138"/>
      <c r="O130" s="141">
        <f t="shared" si="5"/>
        <v>0</v>
      </c>
    </row>
    <row r="131" spans="1:15" x14ac:dyDescent="0.25">
      <c r="A131" s="558"/>
      <c r="B131" s="558"/>
      <c r="C131" s="106"/>
      <c r="D131" s="128">
        <v>113</v>
      </c>
      <c r="E131" s="124"/>
      <c r="F131" s="125"/>
      <c r="G131" s="138"/>
      <c r="H131" s="140" t="str">
        <f t="shared" si="3"/>
        <v>Se requiere asignar la fuente de financiamiento (FF)</v>
      </c>
      <c r="I131" s="138"/>
      <c r="J131" s="138"/>
      <c r="K131" s="138"/>
      <c r="L131" s="138"/>
      <c r="M131" s="138"/>
      <c r="N131" s="138"/>
      <c r="O131" s="141">
        <f t="shared" si="5"/>
        <v>0</v>
      </c>
    </row>
    <row r="132" spans="1:15" x14ac:dyDescent="0.25">
      <c r="A132" s="558"/>
      <c r="B132" s="558"/>
      <c r="C132" s="106"/>
      <c r="D132" s="128">
        <v>113</v>
      </c>
      <c r="E132" s="124"/>
      <c r="F132" s="125"/>
      <c r="G132" s="138"/>
      <c r="H132" s="140" t="str">
        <f t="shared" ref="H132:H195" si="6">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7">SUM(H132:N132)</f>
        <v>0</v>
      </c>
    </row>
    <row r="133" spans="1:15" x14ac:dyDescent="0.25">
      <c r="A133" s="558"/>
      <c r="B133" s="558"/>
      <c r="C133" s="106"/>
      <c r="D133" s="128">
        <v>113</v>
      </c>
      <c r="E133" s="124"/>
      <c r="F133" s="125"/>
      <c r="G133" s="138"/>
      <c r="H133" s="140" t="str">
        <f t="shared" si="6"/>
        <v>Se requiere asignar la fuente de financiamiento (FF)</v>
      </c>
      <c r="I133" s="138"/>
      <c r="J133" s="138"/>
      <c r="K133" s="138"/>
      <c r="L133" s="138"/>
      <c r="M133" s="138"/>
      <c r="N133" s="138"/>
      <c r="O133" s="141">
        <f t="shared" si="7"/>
        <v>0</v>
      </c>
    </row>
    <row r="134" spans="1:15" x14ac:dyDescent="0.25">
      <c r="A134" s="558"/>
      <c r="B134" s="558"/>
      <c r="C134" s="106"/>
      <c r="D134" s="128">
        <v>113</v>
      </c>
      <c r="E134" s="124"/>
      <c r="F134" s="125"/>
      <c r="G134" s="138"/>
      <c r="H134" s="140" t="str">
        <f t="shared" si="6"/>
        <v>Se requiere asignar la fuente de financiamiento (FF)</v>
      </c>
      <c r="I134" s="138"/>
      <c r="J134" s="138"/>
      <c r="K134" s="138"/>
      <c r="L134" s="138"/>
      <c r="M134" s="138"/>
      <c r="N134" s="138"/>
      <c r="O134" s="141">
        <f t="shared" si="7"/>
        <v>0</v>
      </c>
    </row>
    <row r="135" spans="1:15" x14ac:dyDescent="0.25">
      <c r="A135" s="558"/>
      <c r="B135" s="558"/>
      <c r="C135" s="106"/>
      <c r="D135" s="128">
        <v>113</v>
      </c>
      <c r="E135" s="124"/>
      <c r="F135" s="125"/>
      <c r="G135" s="138"/>
      <c r="H135" s="140" t="str">
        <f t="shared" si="6"/>
        <v>Se requiere asignar la fuente de financiamiento (FF)</v>
      </c>
      <c r="I135" s="138"/>
      <c r="J135" s="138"/>
      <c r="K135" s="138"/>
      <c r="L135" s="138"/>
      <c r="M135" s="138"/>
      <c r="N135" s="138"/>
      <c r="O135" s="141">
        <f t="shared" si="7"/>
        <v>0</v>
      </c>
    </row>
    <row r="136" spans="1:15" x14ac:dyDescent="0.25">
      <c r="A136" s="558"/>
      <c r="B136" s="558"/>
      <c r="C136" s="106"/>
      <c r="D136" s="128">
        <v>113</v>
      </c>
      <c r="E136" s="124"/>
      <c r="F136" s="125"/>
      <c r="G136" s="137"/>
      <c r="H136" s="140" t="str">
        <f t="shared" si="6"/>
        <v>Se requiere asignar la fuente de financiamiento (FF)</v>
      </c>
      <c r="I136" s="137"/>
      <c r="J136" s="137"/>
      <c r="K136" s="137"/>
      <c r="L136" s="137"/>
      <c r="M136" s="137"/>
      <c r="N136" s="137"/>
      <c r="O136" s="141">
        <f t="shared" si="7"/>
        <v>0</v>
      </c>
    </row>
    <row r="137" spans="1:15" x14ac:dyDescent="0.25">
      <c r="A137" s="558"/>
      <c r="B137" s="558"/>
      <c r="C137" s="106"/>
      <c r="D137" s="128">
        <v>113</v>
      </c>
      <c r="E137" s="124"/>
      <c r="F137" s="125"/>
      <c r="G137" s="138"/>
      <c r="H137" s="140" t="str">
        <f t="shared" si="6"/>
        <v>Se requiere asignar la fuente de financiamiento (FF)</v>
      </c>
      <c r="I137" s="138"/>
      <c r="J137" s="138"/>
      <c r="K137" s="138"/>
      <c r="L137" s="138"/>
      <c r="M137" s="138"/>
      <c r="N137" s="138"/>
      <c r="O137" s="141">
        <f t="shared" si="7"/>
        <v>0</v>
      </c>
    </row>
    <row r="138" spans="1:15" x14ac:dyDescent="0.25">
      <c r="A138" s="558"/>
      <c r="B138" s="558"/>
      <c r="C138" s="106"/>
      <c r="D138" s="128">
        <v>113</v>
      </c>
      <c r="E138" s="124"/>
      <c r="F138" s="125"/>
      <c r="G138" s="138"/>
      <c r="H138" s="140" t="str">
        <f t="shared" si="6"/>
        <v>Se requiere asignar la fuente de financiamiento (FF)</v>
      </c>
      <c r="I138" s="138"/>
      <c r="J138" s="138"/>
      <c r="K138" s="138"/>
      <c r="L138" s="138"/>
      <c r="M138" s="138"/>
      <c r="N138" s="138"/>
      <c r="O138" s="141">
        <f t="shared" si="7"/>
        <v>0</v>
      </c>
    </row>
    <row r="139" spans="1:15" x14ac:dyDescent="0.25">
      <c r="A139" s="558"/>
      <c r="B139" s="558"/>
      <c r="C139" s="106"/>
      <c r="D139" s="128">
        <v>113</v>
      </c>
      <c r="E139" s="124"/>
      <c r="F139" s="125"/>
      <c r="G139" s="138"/>
      <c r="H139" s="140" t="str">
        <f t="shared" si="6"/>
        <v>Se requiere asignar la fuente de financiamiento (FF)</v>
      </c>
      <c r="I139" s="138"/>
      <c r="J139" s="138"/>
      <c r="K139" s="138"/>
      <c r="L139" s="138"/>
      <c r="M139" s="138"/>
      <c r="N139" s="138"/>
      <c r="O139" s="141">
        <f t="shared" si="7"/>
        <v>0</v>
      </c>
    </row>
    <row r="140" spans="1:15" x14ac:dyDescent="0.25">
      <c r="A140" s="558"/>
      <c r="B140" s="558"/>
      <c r="C140" s="106"/>
      <c r="D140" s="128">
        <v>113</v>
      </c>
      <c r="E140" s="124"/>
      <c r="F140" s="125"/>
      <c r="G140" s="138"/>
      <c r="H140" s="140" t="str">
        <f t="shared" si="6"/>
        <v>Se requiere asignar la fuente de financiamiento (FF)</v>
      </c>
      <c r="I140" s="138"/>
      <c r="J140" s="138"/>
      <c r="K140" s="138"/>
      <c r="L140" s="138"/>
      <c r="M140" s="138"/>
      <c r="N140" s="138"/>
      <c r="O140" s="141">
        <f t="shared" si="7"/>
        <v>0</v>
      </c>
    </row>
    <row r="141" spans="1:15" x14ac:dyDescent="0.25">
      <c r="A141" s="558"/>
      <c r="B141" s="558"/>
      <c r="C141" s="106"/>
      <c r="D141" s="128">
        <v>113</v>
      </c>
      <c r="E141" s="124"/>
      <c r="F141" s="125"/>
      <c r="G141" s="138"/>
      <c r="H141" s="140" t="str">
        <f t="shared" si="6"/>
        <v>Se requiere asignar la fuente de financiamiento (FF)</v>
      </c>
      <c r="I141" s="138"/>
      <c r="J141" s="138"/>
      <c r="K141" s="138"/>
      <c r="L141" s="138"/>
      <c r="M141" s="138"/>
      <c r="N141" s="138"/>
      <c r="O141" s="141">
        <f t="shared" si="7"/>
        <v>0</v>
      </c>
    </row>
    <row r="142" spans="1:15" x14ac:dyDescent="0.25">
      <c r="A142" s="558"/>
      <c r="B142" s="558"/>
      <c r="C142" s="106"/>
      <c r="D142" s="128">
        <v>113</v>
      </c>
      <c r="E142" s="124"/>
      <c r="F142" s="125"/>
      <c r="G142" s="138"/>
      <c r="H142" s="140" t="str">
        <f t="shared" si="6"/>
        <v>Se requiere asignar la fuente de financiamiento (FF)</v>
      </c>
      <c r="I142" s="138"/>
      <c r="J142" s="138"/>
      <c r="K142" s="138"/>
      <c r="L142" s="138"/>
      <c r="M142" s="138"/>
      <c r="N142" s="138"/>
      <c r="O142" s="141">
        <f t="shared" si="7"/>
        <v>0</v>
      </c>
    </row>
    <row r="143" spans="1:15" x14ac:dyDescent="0.25">
      <c r="A143" s="558"/>
      <c r="B143" s="558"/>
      <c r="C143" s="106"/>
      <c r="D143" s="128">
        <v>113</v>
      </c>
      <c r="E143" s="124"/>
      <c r="F143" s="125"/>
      <c r="G143" s="138"/>
      <c r="H143" s="140" t="str">
        <f t="shared" si="6"/>
        <v>Se requiere asignar la fuente de financiamiento (FF)</v>
      </c>
      <c r="I143" s="138"/>
      <c r="J143" s="138"/>
      <c r="K143" s="138"/>
      <c r="L143" s="138"/>
      <c r="M143" s="138"/>
      <c r="N143" s="138"/>
      <c r="O143" s="141">
        <f t="shared" si="7"/>
        <v>0</v>
      </c>
    </row>
    <row r="144" spans="1:15" x14ac:dyDescent="0.25">
      <c r="A144" s="558"/>
      <c r="B144" s="558"/>
      <c r="C144" s="106"/>
      <c r="D144" s="128">
        <v>113</v>
      </c>
      <c r="E144" s="124"/>
      <c r="F144" s="125"/>
      <c r="G144" s="138"/>
      <c r="H144" s="140" t="str">
        <f t="shared" si="6"/>
        <v>Se requiere asignar la fuente de financiamiento (FF)</v>
      </c>
      <c r="I144" s="138"/>
      <c r="J144" s="138"/>
      <c r="K144" s="138"/>
      <c r="L144" s="138"/>
      <c r="M144" s="138"/>
      <c r="N144" s="138"/>
      <c r="O144" s="141">
        <f t="shared" si="7"/>
        <v>0</v>
      </c>
    </row>
    <row r="145" spans="1:15" x14ac:dyDescent="0.25">
      <c r="A145" s="558"/>
      <c r="B145" s="558"/>
      <c r="C145" s="106"/>
      <c r="D145" s="128">
        <v>113</v>
      </c>
      <c r="E145" s="124"/>
      <c r="F145" s="125"/>
      <c r="G145" s="138"/>
      <c r="H145" s="140" t="str">
        <f t="shared" si="6"/>
        <v>Se requiere asignar la fuente de financiamiento (FF)</v>
      </c>
      <c r="I145" s="138"/>
      <c r="J145" s="138"/>
      <c r="K145" s="138"/>
      <c r="L145" s="138"/>
      <c r="M145" s="138"/>
      <c r="N145" s="138"/>
      <c r="O145" s="141">
        <f t="shared" si="7"/>
        <v>0</v>
      </c>
    </row>
    <row r="146" spans="1:15" x14ac:dyDescent="0.25">
      <c r="A146" s="558"/>
      <c r="B146" s="558"/>
      <c r="C146" s="106"/>
      <c r="D146" s="128">
        <v>113</v>
      </c>
      <c r="E146" s="124"/>
      <c r="F146" s="125"/>
      <c r="G146" s="137"/>
      <c r="H146" s="140" t="str">
        <f t="shared" si="6"/>
        <v>Se requiere asignar la fuente de financiamiento (FF)</v>
      </c>
      <c r="I146" s="137"/>
      <c r="J146" s="137"/>
      <c r="K146" s="137"/>
      <c r="L146" s="137"/>
      <c r="M146" s="137"/>
      <c r="N146" s="137"/>
      <c r="O146" s="141">
        <f t="shared" si="7"/>
        <v>0</v>
      </c>
    </row>
    <row r="147" spans="1:15" x14ac:dyDescent="0.25">
      <c r="A147" s="558"/>
      <c r="B147" s="558"/>
      <c r="C147" s="106"/>
      <c r="D147" s="128">
        <v>113</v>
      </c>
      <c r="E147" s="124"/>
      <c r="F147" s="125"/>
      <c r="G147" s="138"/>
      <c r="H147" s="140" t="str">
        <f t="shared" si="6"/>
        <v>Se requiere asignar la fuente de financiamiento (FF)</v>
      </c>
      <c r="I147" s="138"/>
      <c r="J147" s="138"/>
      <c r="K147" s="138"/>
      <c r="L147" s="138"/>
      <c r="M147" s="138"/>
      <c r="N147" s="138"/>
      <c r="O147" s="141">
        <f t="shared" si="7"/>
        <v>0</v>
      </c>
    </row>
    <row r="148" spans="1:15" x14ac:dyDescent="0.25">
      <c r="A148" s="558"/>
      <c r="B148" s="558"/>
      <c r="C148" s="106"/>
      <c r="D148" s="128">
        <v>113</v>
      </c>
      <c r="E148" s="124"/>
      <c r="F148" s="125"/>
      <c r="G148" s="138"/>
      <c r="H148" s="140" t="str">
        <f t="shared" si="6"/>
        <v>Se requiere asignar la fuente de financiamiento (FF)</v>
      </c>
      <c r="I148" s="138"/>
      <c r="J148" s="138"/>
      <c r="K148" s="138"/>
      <c r="L148" s="138"/>
      <c r="M148" s="138"/>
      <c r="N148" s="138"/>
      <c r="O148" s="141">
        <f t="shared" si="7"/>
        <v>0</v>
      </c>
    </row>
    <row r="149" spans="1:15" x14ac:dyDescent="0.25">
      <c r="A149" s="558"/>
      <c r="B149" s="558"/>
      <c r="C149" s="106"/>
      <c r="D149" s="128">
        <v>113</v>
      </c>
      <c r="E149" s="124"/>
      <c r="F149" s="125"/>
      <c r="G149" s="138"/>
      <c r="H149" s="140" t="str">
        <f t="shared" si="6"/>
        <v>Se requiere asignar la fuente de financiamiento (FF)</v>
      </c>
      <c r="I149" s="138"/>
      <c r="J149" s="138"/>
      <c r="K149" s="138"/>
      <c r="L149" s="138"/>
      <c r="M149" s="138"/>
      <c r="N149" s="138"/>
      <c r="O149" s="141">
        <f t="shared" si="7"/>
        <v>0</v>
      </c>
    </row>
    <row r="150" spans="1:15" x14ac:dyDescent="0.25">
      <c r="A150" s="558"/>
      <c r="B150" s="558"/>
      <c r="C150" s="106"/>
      <c r="D150" s="128">
        <v>113</v>
      </c>
      <c r="E150" s="124"/>
      <c r="F150" s="125"/>
      <c r="G150" s="138"/>
      <c r="H150" s="140" t="str">
        <f t="shared" si="6"/>
        <v>Se requiere asignar la fuente de financiamiento (FF)</v>
      </c>
      <c r="I150" s="138"/>
      <c r="J150" s="138"/>
      <c r="K150" s="138"/>
      <c r="L150" s="138"/>
      <c r="M150" s="138"/>
      <c r="N150" s="138"/>
      <c r="O150" s="141">
        <f t="shared" si="7"/>
        <v>0</v>
      </c>
    </row>
    <row r="151" spans="1:15" x14ac:dyDescent="0.25">
      <c r="A151" s="558"/>
      <c r="B151" s="558"/>
      <c r="C151" s="106"/>
      <c r="D151" s="128">
        <v>113</v>
      </c>
      <c r="E151" s="124"/>
      <c r="F151" s="125"/>
      <c r="G151" s="138"/>
      <c r="H151" s="140" t="str">
        <f t="shared" si="6"/>
        <v>Se requiere asignar la fuente de financiamiento (FF)</v>
      </c>
      <c r="I151" s="138"/>
      <c r="J151" s="138"/>
      <c r="K151" s="138"/>
      <c r="L151" s="138"/>
      <c r="M151" s="138"/>
      <c r="N151" s="138"/>
      <c r="O151" s="141">
        <f t="shared" si="7"/>
        <v>0</v>
      </c>
    </row>
    <row r="152" spans="1:15" x14ac:dyDescent="0.25">
      <c r="A152" s="558"/>
      <c r="B152" s="558"/>
      <c r="C152" s="106"/>
      <c r="D152" s="128">
        <v>113</v>
      </c>
      <c r="E152" s="124"/>
      <c r="F152" s="125"/>
      <c r="G152" s="138"/>
      <c r="H152" s="140" t="str">
        <f t="shared" si="6"/>
        <v>Se requiere asignar la fuente de financiamiento (FF)</v>
      </c>
      <c r="I152" s="138"/>
      <c r="J152" s="138"/>
      <c r="K152" s="138"/>
      <c r="L152" s="138"/>
      <c r="M152" s="138"/>
      <c r="N152" s="138"/>
      <c r="O152" s="141">
        <f t="shared" si="7"/>
        <v>0</v>
      </c>
    </row>
    <row r="153" spans="1:15" x14ac:dyDescent="0.25">
      <c r="A153" s="558"/>
      <c r="B153" s="558"/>
      <c r="C153" s="106"/>
      <c r="D153" s="128">
        <v>113</v>
      </c>
      <c r="E153" s="124"/>
      <c r="F153" s="125"/>
      <c r="G153" s="138"/>
      <c r="H153" s="140" t="str">
        <f t="shared" si="6"/>
        <v>Se requiere asignar la fuente de financiamiento (FF)</v>
      </c>
      <c r="I153" s="138"/>
      <c r="J153" s="138"/>
      <c r="K153" s="138"/>
      <c r="L153" s="138"/>
      <c r="M153" s="138"/>
      <c r="N153" s="138"/>
      <c r="O153" s="141">
        <f t="shared" si="7"/>
        <v>0</v>
      </c>
    </row>
    <row r="154" spans="1:15" x14ac:dyDescent="0.25">
      <c r="A154" s="558"/>
      <c r="B154" s="558"/>
      <c r="C154" s="106"/>
      <c r="D154" s="128">
        <v>113</v>
      </c>
      <c r="E154" s="124"/>
      <c r="F154" s="125"/>
      <c r="G154" s="138"/>
      <c r="H154" s="140" t="str">
        <f t="shared" si="6"/>
        <v>Se requiere asignar la fuente de financiamiento (FF)</v>
      </c>
      <c r="I154" s="138"/>
      <c r="J154" s="138"/>
      <c r="K154" s="138"/>
      <c r="L154" s="138"/>
      <c r="M154" s="138"/>
      <c r="N154" s="138"/>
      <c r="O154" s="141">
        <f t="shared" si="7"/>
        <v>0</v>
      </c>
    </row>
    <row r="155" spans="1:15" x14ac:dyDescent="0.25">
      <c r="A155" s="558"/>
      <c r="B155" s="558"/>
      <c r="C155" s="106"/>
      <c r="D155" s="128">
        <v>113</v>
      </c>
      <c r="E155" s="124"/>
      <c r="F155" s="125"/>
      <c r="G155" s="138"/>
      <c r="H155" s="140" t="str">
        <f t="shared" si="6"/>
        <v>Se requiere asignar la fuente de financiamiento (FF)</v>
      </c>
      <c r="I155" s="138"/>
      <c r="J155" s="138"/>
      <c r="K155" s="138"/>
      <c r="L155" s="138"/>
      <c r="M155" s="138"/>
      <c r="N155" s="138"/>
      <c r="O155" s="141">
        <f t="shared" si="7"/>
        <v>0</v>
      </c>
    </row>
    <row r="156" spans="1:15" x14ac:dyDescent="0.25">
      <c r="A156" s="558"/>
      <c r="B156" s="558"/>
      <c r="C156" s="106"/>
      <c r="D156" s="128">
        <v>113</v>
      </c>
      <c r="E156" s="124"/>
      <c r="F156" s="125"/>
      <c r="G156" s="137"/>
      <c r="H156" s="140" t="str">
        <f t="shared" si="6"/>
        <v>Se requiere asignar la fuente de financiamiento (FF)</v>
      </c>
      <c r="I156" s="137"/>
      <c r="J156" s="137"/>
      <c r="K156" s="137"/>
      <c r="L156" s="137"/>
      <c r="M156" s="137"/>
      <c r="N156" s="137"/>
      <c r="O156" s="141">
        <f t="shared" si="7"/>
        <v>0</v>
      </c>
    </row>
    <row r="157" spans="1:15" x14ac:dyDescent="0.25">
      <c r="A157" s="558"/>
      <c r="B157" s="558"/>
      <c r="C157" s="106"/>
      <c r="D157" s="128">
        <v>113</v>
      </c>
      <c r="E157" s="124"/>
      <c r="F157" s="125"/>
      <c r="G157" s="138"/>
      <c r="H157" s="140" t="str">
        <f t="shared" si="6"/>
        <v>Se requiere asignar la fuente de financiamiento (FF)</v>
      </c>
      <c r="I157" s="138"/>
      <c r="J157" s="138"/>
      <c r="K157" s="138"/>
      <c r="L157" s="138"/>
      <c r="M157" s="138"/>
      <c r="N157" s="138"/>
      <c r="O157" s="141">
        <f t="shared" si="7"/>
        <v>0</v>
      </c>
    </row>
    <row r="158" spans="1:15" x14ac:dyDescent="0.25">
      <c r="A158" s="558"/>
      <c r="B158" s="558"/>
      <c r="C158" s="106"/>
      <c r="D158" s="128">
        <v>113</v>
      </c>
      <c r="E158" s="124"/>
      <c r="F158" s="125"/>
      <c r="G158" s="138"/>
      <c r="H158" s="140" t="str">
        <f t="shared" si="6"/>
        <v>Se requiere asignar la fuente de financiamiento (FF)</v>
      </c>
      <c r="I158" s="138"/>
      <c r="J158" s="138"/>
      <c r="K158" s="138"/>
      <c r="L158" s="138"/>
      <c r="M158" s="138"/>
      <c r="N158" s="138"/>
      <c r="O158" s="141">
        <f t="shared" si="7"/>
        <v>0</v>
      </c>
    </row>
    <row r="159" spans="1:15" x14ac:dyDescent="0.25">
      <c r="A159" s="558"/>
      <c r="B159" s="558"/>
      <c r="C159" s="106"/>
      <c r="D159" s="128">
        <v>113</v>
      </c>
      <c r="E159" s="124"/>
      <c r="F159" s="125"/>
      <c r="G159" s="138"/>
      <c r="H159" s="140" t="str">
        <f t="shared" si="6"/>
        <v>Se requiere asignar la fuente de financiamiento (FF)</v>
      </c>
      <c r="I159" s="138"/>
      <c r="J159" s="138"/>
      <c r="K159" s="138"/>
      <c r="L159" s="138"/>
      <c r="M159" s="138"/>
      <c r="N159" s="138"/>
      <c r="O159" s="141">
        <f t="shared" si="7"/>
        <v>0</v>
      </c>
    </row>
    <row r="160" spans="1:15" x14ac:dyDescent="0.25">
      <c r="A160" s="558"/>
      <c r="B160" s="558"/>
      <c r="C160" s="106"/>
      <c r="D160" s="128">
        <v>113</v>
      </c>
      <c r="E160" s="124"/>
      <c r="F160" s="125"/>
      <c r="G160" s="138"/>
      <c r="H160" s="140" t="str">
        <f t="shared" si="6"/>
        <v>Se requiere asignar la fuente de financiamiento (FF)</v>
      </c>
      <c r="I160" s="138"/>
      <c r="J160" s="138"/>
      <c r="K160" s="138"/>
      <c r="L160" s="138"/>
      <c r="M160" s="138"/>
      <c r="N160" s="138"/>
      <c r="O160" s="141">
        <f t="shared" si="7"/>
        <v>0</v>
      </c>
    </row>
    <row r="161" spans="1:15" x14ac:dyDescent="0.25">
      <c r="A161" s="558"/>
      <c r="B161" s="558"/>
      <c r="C161" s="106"/>
      <c r="D161" s="128">
        <v>113</v>
      </c>
      <c r="E161" s="124"/>
      <c r="F161" s="125"/>
      <c r="G161" s="138"/>
      <c r="H161" s="140" t="str">
        <f t="shared" si="6"/>
        <v>Se requiere asignar la fuente de financiamiento (FF)</v>
      </c>
      <c r="I161" s="138"/>
      <c r="J161" s="138"/>
      <c r="K161" s="138"/>
      <c r="L161" s="138"/>
      <c r="M161" s="138"/>
      <c r="N161" s="138"/>
      <c r="O161" s="141">
        <f t="shared" si="7"/>
        <v>0</v>
      </c>
    </row>
    <row r="162" spans="1:15" x14ac:dyDescent="0.25">
      <c r="A162" s="558"/>
      <c r="B162" s="558"/>
      <c r="C162" s="106"/>
      <c r="D162" s="128">
        <v>113</v>
      </c>
      <c r="E162" s="124"/>
      <c r="F162" s="125"/>
      <c r="G162" s="138"/>
      <c r="H162" s="140" t="str">
        <f t="shared" si="6"/>
        <v>Se requiere asignar la fuente de financiamiento (FF)</v>
      </c>
      <c r="I162" s="138"/>
      <c r="J162" s="138"/>
      <c r="K162" s="138"/>
      <c r="L162" s="138"/>
      <c r="M162" s="138"/>
      <c r="N162" s="138"/>
      <c r="O162" s="141">
        <f t="shared" si="7"/>
        <v>0</v>
      </c>
    </row>
    <row r="163" spans="1:15" x14ac:dyDescent="0.25">
      <c r="A163" s="558"/>
      <c r="B163" s="558"/>
      <c r="C163" s="106"/>
      <c r="D163" s="128">
        <v>113</v>
      </c>
      <c r="E163" s="124"/>
      <c r="F163" s="125"/>
      <c r="G163" s="138"/>
      <c r="H163" s="140" t="str">
        <f t="shared" si="6"/>
        <v>Se requiere asignar la fuente de financiamiento (FF)</v>
      </c>
      <c r="I163" s="138"/>
      <c r="J163" s="138"/>
      <c r="K163" s="138"/>
      <c r="L163" s="138"/>
      <c r="M163" s="138"/>
      <c r="N163" s="138"/>
      <c r="O163" s="141">
        <f t="shared" si="7"/>
        <v>0</v>
      </c>
    </row>
    <row r="164" spans="1:15" x14ac:dyDescent="0.25">
      <c r="A164" s="558"/>
      <c r="B164" s="558"/>
      <c r="C164" s="106"/>
      <c r="D164" s="128">
        <v>113</v>
      </c>
      <c r="E164" s="124"/>
      <c r="F164" s="125"/>
      <c r="G164" s="137"/>
      <c r="H164" s="140" t="str">
        <f t="shared" si="6"/>
        <v>Se requiere asignar la fuente de financiamiento (FF)</v>
      </c>
      <c r="I164" s="137"/>
      <c r="J164" s="137"/>
      <c r="K164" s="137"/>
      <c r="L164" s="137"/>
      <c r="M164" s="137"/>
      <c r="N164" s="137"/>
      <c r="O164" s="141">
        <f t="shared" si="7"/>
        <v>0</v>
      </c>
    </row>
    <row r="165" spans="1:15" x14ac:dyDescent="0.25">
      <c r="A165" s="558"/>
      <c r="B165" s="558"/>
      <c r="C165" s="106"/>
      <c r="D165" s="128">
        <v>113</v>
      </c>
      <c r="E165" s="124"/>
      <c r="F165" s="125"/>
      <c r="G165" s="138"/>
      <c r="H165" s="140" t="str">
        <f t="shared" si="6"/>
        <v>Se requiere asignar la fuente de financiamiento (FF)</v>
      </c>
      <c r="I165" s="138"/>
      <c r="J165" s="138"/>
      <c r="K165" s="138"/>
      <c r="L165" s="138"/>
      <c r="M165" s="138"/>
      <c r="N165" s="138"/>
      <c r="O165" s="141">
        <f t="shared" si="7"/>
        <v>0</v>
      </c>
    </row>
    <row r="166" spans="1:15" x14ac:dyDescent="0.25">
      <c r="A166" s="558"/>
      <c r="B166" s="558"/>
      <c r="C166" s="106"/>
      <c r="D166" s="128">
        <v>113</v>
      </c>
      <c r="E166" s="124"/>
      <c r="F166" s="125"/>
      <c r="G166" s="138"/>
      <c r="H166" s="140" t="str">
        <f t="shared" si="6"/>
        <v>Se requiere asignar la fuente de financiamiento (FF)</v>
      </c>
      <c r="I166" s="138"/>
      <c r="J166" s="138"/>
      <c r="K166" s="138"/>
      <c r="L166" s="138"/>
      <c r="M166" s="138"/>
      <c r="N166" s="138"/>
      <c r="O166" s="141">
        <f t="shared" si="7"/>
        <v>0</v>
      </c>
    </row>
    <row r="167" spans="1:15" x14ac:dyDescent="0.25">
      <c r="A167" s="558"/>
      <c r="B167" s="558"/>
      <c r="C167" s="106"/>
      <c r="D167" s="128">
        <v>113</v>
      </c>
      <c r="E167" s="124"/>
      <c r="F167" s="125"/>
      <c r="G167" s="138"/>
      <c r="H167" s="140" t="str">
        <f t="shared" si="6"/>
        <v>Se requiere asignar la fuente de financiamiento (FF)</v>
      </c>
      <c r="I167" s="138"/>
      <c r="J167" s="138"/>
      <c r="K167" s="138"/>
      <c r="L167" s="138"/>
      <c r="M167" s="138"/>
      <c r="N167" s="138"/>
      <c r="O167" s="141">
        <f t="shared" si="7"/>
        <v>0</v>
      </c>
    </row>
    <row r="168" spans="1:15" x14ac:dyDescent="0.25">
      <c r="A168" s="558"/>
      <c r="B168" s="558"/>
      <c r="C168" s="106"/>
      <c r="D168" s="128">
        <v>113</v>
      </c>
      <c r="E168" s="124"/>
      <c r="F168" s="125"/>
      <c r="G168" s="138"/>
      <c r="H168" s="140" t="str">
        <f t="shared" si="6"/>
        <v>Se requiere asignar la fuente de financiamiento (FF)</v>
      </c>
      <c r="I168" s="138"/>
      <c r="J168" s="138"/>
      <c r="K168" s="138"/>
      <c r="L168" s="138"/>
      <c r="M168" s="138"/>
      <c r="N168" s="138"/>
      <c r="O168" s="141">
        <f t="shared" si="7"/>
        <v>0</v>
      </c>
    </row>
    <row r="169" spans="1:15" x14ac:dyDescent="0.25">
      <c r="A169" s="558"/>
      <c r="B169" s="558"/>
      <c r="C169" s="106"/>
      <c r="D169" s="128">
        <v>113</v>
      </c>
      <c r="E169" s="124"/>
      <c r="F169" s="125"/>
      <c r="G169" s="138"/>
      <c r="H169" s="140" t="str">
        <f t="shared" si="6"/>
        <v>Se requiere asignar la fuente de financiamiento (FF)</v>
      </c>
      <c r="I169" s="138"/>
      <c r="J169" s="138"/>
      <c r="K169" s="138"/>
      <c r="L169" s="138"/>
      <c r="M169" s="138"/>
      <c r="N169" s="138"/>
      <c r="O169" s="141">
        <f t="shared" si="7"/>
        <v>0</v>
      </c>
    </row>
    <row r="170" spans="1:15" x14ac:dyDescent="0.25">
      <c r="A170" s="558"/>
      <c r="B170" s="558"/>
      <c r="C170" s="106"/>
      <c r="D170" s="128">
        <v>113</v>
      </c>
      <c r="E170" s="124"/>
      <c r="F170" s="125"/>
      <c r="G170" s="138"/>
      <c r="H170" s="140" t="str">
        <f t="shared" si="6"/>
        <v>Se requiere asignar la fuente de financiamiento (FF)</v>
      </c>
      <c r="I170" s="138"/>
      <c r="J170" s="138"/>
      <c r="K170" s="138"/>
      <c r="L170" s="138"/>
      <c r="M170" s="138"/>
      <c r="N170" s="138"/>
      <c r="O170" s="141">
        <f t="shared" si="7"/>
        <v>0</v>
      </c>
    </row>
    <row r="171" spans="1:15" x14ac:dyDescent="0.25">
      <c r="A171" s="558"/>
      <c r="B171" s="558"/>
      <c r="C171" s="106"/>
      <c r="D171" s="128">
        <v>113</v>
      </c>
      <c r="E171" s="124"/>
      <c r="F171" s="125"/>
      <c r="G171" s="138"/>
      <c r="H171" s="140" t="str">
        <f t="shared" si="6"/>
        <v>Se requiere asignar la fuente de financiamiento (FF)</v>
      </c>
      <c r="I171" s="138"/>
      <c r="J171" s="138"/>
      <c r="K171" s="138"/>
      <c r="L171" s="138"/>
      <c r="M171" s="138"/>
      <c r="N171" s="138"/>
      <c r="O171" s="141">
        <f t="shared" si="7"/>
        <v>0</v>
      </c>
    </row>
    <row r="172" spans="1:15" x14ac:dyDescent="0.25">
      <c r="A172" s="558"/>
      <c r="B172" s="558"/>
      <c r="C172" s="106"/>
      <c r="D172" s="128">
        <v>113</v>
      </c>
      <c r="E172" s="124"/>
      <c r="F172" s="125"/>
      <c r="G172" s="138"/>
      <c r="H172" s="140" t="str">
        <f t="shared" si="6"/>
        <v>Se requiere asignar la fuente de financiamiento (FF)</v>
      </c>
      <c r="I172" s="138"/>
      <c r="J172" s="138"/>
      <c r="K172" s="138"/>
      <c r="L172" s="138"/>
      <c r="M172" s="138"/>
      <c r="N172" s="138"/>
      <c r="O172" s="141">
        <f t="shared" si="7"/>
        <v>0</v>
      </c>
    </row>
    <row r="173" spans="1:15" x14ac:dyDescent="0.25">
      <c r="A173" s="558"/>
      <c r="B173" s="558"/>
      <c r="C173" s="106"/>
      <c r="D173" s="128">
        <v>113</v>
      </c>
      <c r="E173" s="124"/>
      <c r="F173" s="125"/>
      <c r="G173" s="138"/>
      <c r="H173" s="140" t="str">
        <f t="shared" si="6"/>
        <v>Se requiere asignar la fuente de financiamiento (FF)</v>
      </c>
      <c r="I173" s="138"/>
      <c r="J173" s="138"/>
      <c r="K173" s="138"/>
      <c r="L173" s="138"/>
      <c r="M173" s="138"/>
      <c r="N173" s="138"/>
      <c r="O173" s="141">
        <f t="shared" si="7"/>
        <v>0</v>
      </c>
    </row>
    <row r="174" spans="1:15" x14ac:dyDescent="0.25">
      <c r="A174" s="558"/>
      <c r="B174" s="558"/>
      <c r="C174" s="106"/>
      <c r="D174" s="128">
        <v>113</v>
      </c>
      <c r="E174" s="124"/>
      <c r="F174" s="125"/>
      <c r="G174" s="137"/>
      <c r="H174" s="140" t="str">
        <f t="shared" si="6"/>
        <v>Se requiere asignar la fuente de financiamiento (FF)</v>
      </c>
      <c r="I174" s="137"/>
      <c r="J174" s="137"/>
      <c r="K174" s="137"/>
      <c r="L174" s="137"/>
      <c r="M174" s="137"/>
      <c r="N174" s="137"/>
      <c r="O174" s="141">
        <f t="shared" si="7"/>
        <v>0</v>
      </c>
    </row>
    <row r="175" spans="1:15" x14ac:dyDescent="0.25">
      <c r="A175" s="558"/>
      <c r="B175" s="558"/>
      <c r="C175" s="106"/>
      <c r="D175" s="128">
        <v>113</v>
      </c>
      <c r="E175" s="124"/>
      <c r="F175" s="125"/>
      <c r="G175" s="138"/>
      <c r="H175" s="140" t="str">
        <f t="shared" si="6"/>
        <v>Se requiere asignar la fuente de financiamiento (FF)</v>
      </c>
      <c r="I175" s="138"/>
      <c r="J175" s="138"/>
      <c r="K175" s="138"/>
      <c r="L175" s="138"/>
      <c r="M175" s="138"/>
      <c r="N175" s="138"/>
      <c r="O175" s="141">
        <f t="shared" si="7"/>
        <v>0</v>
      </c>
    </row>
    <row r="176" spans="1:15" x14ac:dyDescent="0.25">
      <c r="A176" s="558"/>
      <c r="B176" s="558"/>
      <c r="C176" s="106"/>
      <c r="D176" s="128">
        <v>113</v>
      </c>
      <c r="E176" s="124"/>
      <c r="F176" s="125"/>
      <c r="G176" s="138"/>
      <c r="H176" s="140" t="str">
        <f t="shared" si="6"/>
        <v>Se requiere asignar la fuente de financiamiento (FF)</v>
      </c>
      <c r="I176" s="138"/>
      <c r="J176" s="138"/>
      <c r="K176" s="138"/>
      <c r="L176" s="138"/>
      <c r="M176" s="138"/>
      <c r="N176" s="138"/>
      <c r="O176" s="141">
        <f t="shared" si="7"/>
        <v>0</v>
      </c>
    </row>
    <row r="177" spans="1:15" x14ac:dyDescent="0.25">
      <c r="A177" s="558"/>
      <c r="B177" s="558"/>
      <c r="C177" s="106"/>
      <c r="D177" s="128">
        <v>113</v>
      </c>
      <c r="E177" s="124"/>
      <c r="F177" s="125"/>
      <c r="G177" s="138"/>
      <c r="H177" s="140" t="str">
        <f t="shared" si="6"/>
        <v>Se requiere asignar la fuente de financiamiento (FF)</v>
      </c>
      <c r="I177" s="138"/>
      <c r="J177" s="138"/>
      <c r="K177" s="138"/>
      <c r="L177" s="138"/>
      <c r="M177" s="138"/>
      <c r="N177" s="138"/>
      <c r="O177" s="141">
        <f t="shared" si="7"/>
        <v>0</v>
      </c>
    </row>
    <row r="178" spans="1:15" x14ac:dyDescent="0.25">
      <c r="A178" s="558"/>
      <c r="B178" s="558"/>
      <c r="C178" s="106"/>
      <c r="D178" s="128">
        <v>113</v>
      </c>
      <c r="E178" s="124"/>
      <c r="F178" s="125"/>
      <c r="G178" s="138"/>
      <c r="H178" s="140" t="str">
        <f t="shared" si="6"/>
        <v>Se requiere asignar la fuente de financiamiento (FF)</v>
      </c>
      <c r="I178" s="138"/>
      <c r="J178" s="138"/>
      <c r="K178" s="138"/>
      <c r="L178" s="138"/>
      <c r="M178" s="138"/>
      <c r="N178" s="138"/>
      <c r="O178" s="141">
        <f t="shared" si="7"/>
        <v>0</v>
      </c>
    </row>
    <row r="179" spans="1:15" x14ac:dyDescent="0.25">
      <c r="A179" s="558"/>
      <c r="B179" s="558"/>
      <c r="C179" s="106"/>
      <c r="D179" s="128">
        <v>113</v>
      </c>
      <c r="E179" s="124"/>
      <c r="F179" s="125"/>
      <c r="G179" s="138"/>
      <c r="H179" s="140" t="str">
        <f t="shared" si="6"/>
        <v>Se requiere asignar la fuente de financiamiento (FF)</v>
      </c>
      <c r="I179" s="138"/>
      <c r="J179" s="138"/>
      <c r="K179" s="138"/>
      <c r="L179" s="138"/>
      <c r="M179" s="138"/>
      <c r="N179" s="138"/>
      <c r="O179" s="141">
        <f t="shared" si="7"/>
        <v>0</v>
      </c>
    </row>
    <row r="180" spans="1:15" x14ac:dyDescent="0.25">
      <c r="A180" s="558"/>
      <c r="B180" s="558"/>
      <c r="C180" s="106"/>
      <c r="D180" s="128">
        <v>113</v>
      </c>
      <c r="E180" s="124"/>
      <c r="F180" s="125"/>
      <c r="G180" s="137"/>
      <c r="H180" s="140" t="str">
        <f t="shared" si="6"/>
        <v>Se requiere asignar la fuente de financiamiento (FF)</v>
      </c>
      <c r="I180" s="137"/>
      <c r="J180" s="137"/>
      <c r="K180" s="137"/>
      <c r="L180" s="137"/>
      <c r="M180" s="137"/>
      <c r="N180" s="137"/>
      <c r="O180" s="141">
        <f t="shared" si="7"/>
        <v>0</v>
      </c>
    </row>
    <row r="181" spans="1:15" x14ac:dyDescent="0.25">
      <c r="A181" s="558"/>
      <c r="B181" s="558"/>
      <c r="C181" s="106"/>
      <c r="D181" s="128">
        <v>113</v>
      </c>
      <c r="E181" s="124"/>
      <c r="F181" s="125"/>
      <c r="G181" s="138"/>
      <c r="H181" s="140" t="str">
        <f t="shared" si="6"/>
        <v>Se requiere asignar la fuente de financiamiento (FF)</v>
      </c>
      <c r="I181" s="138"/>
      <c r="J181" s="138"/>
      <c r="K181" s="138"/>
      <c r="L181" s="138"/>
      <c r="M181" s="138"/>
      <c r="N181" s="138"/>
      <c r="O181" s="141">
        <f t="shared" si="7"/>
        <v>0</v>
      </c>
    </row>
    <row r="182" spans="1:15" x14ac:dyDescent="0.25">
      <c r="A182" s="558"/>
      <c r="B182" s="558"/>
      <c r="C182" s="106"/>
      <c r="D182" s="128">
        <v>113</v>
      </c>
      <c r="E182" s="124"/>
      <c r="F182" s="125"/>
      <c r="G182" s="138"/>
      <c r="H182" s="140" t="str">
        <f t="shared" si="6"/>
        <v>Se requiere asignar la fuente de financiamiento (FF)</v>
      </c>
      <c r="I182" s="138"/>
      <c r="J182" s="138"/>
      <c r="K182" s="138"/>
      <c r="L182" s="138"/>
      <c r="M182" s="138"/>
      <c r="N182" s="138"/>
      <c r="O182" s="141">
        <f t="shared" si="7"/>
        <v>0</v>
      </c>
    </row>
    <row r="183" spans="1:15" x14ac:dyDescent="0.25">
      <c r="A183" s="558"/>
      <c r="B183" s="558"/>
      <c r="C183" s="106"/>
      <c r="D183" s="128">
        <v>113</v>
      </c>
      <c r="E183" s="124"/>
      <c r="F183" s="125"/>
      <c r="G183" s="138"/>
      <c r="H183" s="140" t="str">
        <f t="shared" si="6"/>
        <v>Se requiere asignar la fuente de financiamiento (FF)</v>
      </c>
      <c r="I183" s="138"/>
      <c r="J183" s="138"/>
      <c r="K183" s="138"/>
      <c r="L183" s="138"/>
      <c r="M183" s="138"/>
      <c r="N183" s="138"/>
      <c r="O183" s="141">
        <f t="shared" si="7"/>
        <v>0</v>
      </c>
    </row>
    <row r="184" spans="1:15" x14ac:dyDescent="0.25">
      <c r="A184" s="558"/>
      <c r="B184" s="558"/>
      <c r="C184" s="106"/>
      <c r="D184" s="128">
        <v>113</v>
      </c>
      <c r="E184" s="124"/>
      <c r="F184" s="125"/>
      <c r="G184" s="138"/>
      <c r="H184" s="140" t="str">
        <f t="shared" si="6"/>
        <v>Se requiere asignar la fuente de financiamiento (FF)</v>
      </c>
      <c r="I184" s="138"/>
      <c r="J184" s="138"/>
      <c r="K184" s="138"/>
      <c r="L184" s="138"/>
      <c r="M184" s="138"/>
      <c r="N184" s="138"/>
      <c r="O184" s="141">
        <f t="shared" si="7"/>
        <v>0</v>
      </c>
    </row>
    <row r="185" spans="1:15" x14ac:dyDescent="0.25">
      <c r="A185" s="558"/>
      <c r="B185" s="558"/>
      <c r="C185" s="106"/>
      <c r="D185" s="128">
        <v>113</v>
      </c>
      <c r="E185" s="124"/>
      <c r="F185" s="125"/>
      <c r="G185" s="138"/>
      <c r="H185" s="140" t="str">
        <f t="shared" si="6"/>
        <v>Se requiere asignar la fuente de financiamiento (FF)</v>
      </c>
      <c r="I185" s="138"/>
      <c r="J185" s="138"/>
      <c r="K185" s="138"/>
      <c r="L185" s="138"/>
      <c r="M185" s="138"/>
      <c r="N185" s="138"/>
      <c r="O185" s="141">
        <f t="shared" si="7"/>
        <v>0</v>
      </c>
    </row>
    <row r="186" spans="1:15" x14ac:dyDescent="0.25">
      <c r="A186" s="558"/>
      <c r="B186" s="558"/>
      <c r="C186" s="106"/>
      <c r="D186" s="128">
        <v>113</v>
      </c>
      <c r="E186" s="124"/>
      <c r="F186" s="125"/>
      <c r="G186" s="138"/>
      <c r="H186" s="140" t="str">
        <f t="shared" si="6"/>
        <v>Se requiere asignar la fuente de financiamiento (FF)</v>
      </c>
      <c r="I186" s="138"/>
      <c r="J186" s="138"/>
      <c r="K186" s="138"/>
      <c r="L186" s="138"/>
      <c r="M186" s="138"/>
      <c r="N186" s="138"/>
      <c r="O186" s="141">
        <f t="shared" si="7"/>
        <v>0</v>
      </c>
    </row>
    <row r="187" spans="1:15" x14ac:dyDescent="0.25">
      <c r="A187" s="558"/>
      <c r="B187" s="558"/>
      <c r="C187" s="106"/>
      <c r="D187" s="128">
        <v>113</v>
      </c>
      <c r="E187" s="124"/>
      <c r="F187" s="125"/>
      <c r="G187" s="138"/>
      <c r="H187" s="140" t="str">
        <f t="shared" si="6"/>
        <v>Se requiere asignar la fuente de financiamiento (FF)</v>
      </c>
      <c r="I187" s="138"/>
      <c r="J187" s="138"/>
      <c r="K187" s="138"/>
      <c r="L187" s="138"/>
      <c r="M187" s="138"/>
      <c r="N187" s="138"/>
      <c r="O187" s="141">
        <f t="shared" si="7"/>
        <v>0</v>
      </c>
    </row>
    <row r="188" spans="1:15" x14ac:dyDescent="0.25">
      <c r="A188" s="558"/>
      <c r="B188" s="558"/>
      <c r="C188" s="106"/>
      <c r="D188" s="128">
        <v>113</v>
      </c>
      <c r="E188" s="124"/>
      <c r="F188" s="125"/>
      <c r="G188" s="138"/>
      <c r="H188" s="140" t="str">
        <f t="shared" si="6"/>
        <v>Se requiere asignar la fuente de financiamiento (FF)</v>
      </c>
      <c r="I188" s="138"/>
      <c r="J188" s="138"/>
      <c r="K188" s="138"/>
      <c r="L188" s="138"/>
      <c r="M188" s="138"/>
      <c r="N188" s="138"/>
      <c r="O188" s="141">
        <f t="shared" si="7"/>
        <v>0</v>
      </c>
    </row>
    <row r="189" spans="1:15" x14ac:dyDescent="0.25">
      <c r="A189" s="558"/>
      <c r="B189" s="558"/>
      <c r="C189" s="106"/>
      <c r="D189" s="128">
        <v>113</v>
      </c>
      <c r="E189" s="124"/>
      <c r="F189" s="125"/>
      <c r="G189" s="138"/>
      <c r="H189" s="140" t="str">
        <f t="shared" si="6"/>
        <v>Se requiere asignar la fuente de financiamiento (FF)</v>
      </c>
      <c r="I189" s="138"/>
      <c r="J189" s="138"/>
      <c r="K189" s="138"/>
      <c r="L189" s="138"/>
      <c r="M189" s="138"/>
      <c r="N189" s="138"/>
      <c r="O189" s="141">
        <f t="shared" si="7"/>
        <v>0</v>
      </c>
    </row>
    <row r="190" spans="1:15" x14ac:dyDescent="0.25">
      <c r="A190" s="558"/>
      <c r="B190" s="558"/>
      <c r="C190" s="106"/>
      <c r="D190" s="128">
        <v>113</v>
      </c>
      <c r="E190" s="124"/>
      <c r="F190" s="125"/>
      <c r="G190" s="137"/>
      <c r="H190" s="140" t="str">
        <f t="shared" si="6"/>
        <v>Se requiere asignar la fuente de financiamiento (FF)</v>
      </c>
      <c r="I190" s="137"/>
      <c r="J190" s="137"/>
      <c r="K190" s="137"/>
      <c r="L190" s="137"/>
      <c r="M190" s="137"/>
      <c r="N190" s="137"/>
      <c r="O190" s="141">
        <f t="shared" si="7"/>
        <v>0</v>
      </c>
    </row>
    <row r="191" spans="1:15" x14ac:dyDescent="0.25">
      <c r="A191" s="558"/>
      <c r="B191" s="558"/>
      <c r="C191" s="106"/>
      <c r="D191" s="128">
        <v>113</v>
      </c>
      <c r="E191" s="124"/>
      <c r="F191" s="125"/>
      <c r="G191" s="137"/>
      <c r="H191" s="140" t="str">
        <f t="shared" si="6"/>
        <v>Se requiere asignar la fuente de financiamiento (FF)</v>
      </c>
      <c r="I191" s="137"/>
      <c r="J191" s="137"/>
      <c r="K191" s="137"/>
      <c r="L191" s="137"/>
      <c r="M191" s="137"/>
      <c r="N191" s="137"/>
      <c r="O191" s="141">
        <f t="shared" si="7"/>
        <v>0</v>
      </c>
    </row>
    <row r="192" spans="1:15" x14ac:dyDescent="0.25">
      <c r="A192" s="558"/>
      <c r="B192" s="558"/>
      <c r="C192" s="106"/>
      <c r="D192" s="128">
        <v>113</v>
      </c>
      <c r="E192" s="124"/>
      <c r="F192" s="125"/>
      <c r="G192" s="138"/>
      <c r="H192" s="140" t="str">
        <f t="shared" si="6"/>
        <v>Se requiere asignar la fuente de financiamiento (FF)</v>
      </c>
      <c r="I192" s="138"/>
      <c r="J192" s="138"/>
      <c r="K192" s="138"/>
      <c r="L192" s="138"/>
      <c r="M192" s="138"/>
      <c r="N192" s="138"/>
      <c r="O192" s="141">
        <f t="shared" si="7"/>
        <v>0</v>
      </c>
    </row>
    <row r="193" spans="1:15" x14ac:dyDescent="0.25">
      <c r="A193" s="558"/>
      <c r="B193" s="558"/>
      <c r="C193" s="106"/>
      <c r="D193" s="128">
        <v>113</v>
      </c>
      <c r="E193" s="124"/>
      <c r="F193" s="125"/>
      <c r="G193" s="138"/>
      <c r="H193" s="140" t="str">
        <f t="shared" si="6"/>
        <v>Se requiere asignar la fuente de financiamiento (FF)</v>
      </c>
      <c r="I193" s="138"/>
      <c r="J193" s="138"/>
      <c r="K193" s="138"/>
      <c r="L193" s="138"/>
      <c r="M193" s="138"/>
      <c r="N193" s="138"/>
      <c r="O193" s="141">
        <f t="shared" si="7"/>
        <v>0</v>
      </c>
    </row>
    <row r="194" spans="1:15" x14ac:dyDescent="0.25">
      <c r="A194" s="558"/>
      <c r="B194" s="558"/>
      <c r="C194" s="106"/>
      <c r="D194" s="128">
        <v>113</v>
      </c>
      <c r="E194" s="124"/>
      <c r="F194" s="125"/>
      <c r="G194" s="138"/>
      <c r="H194" s="140" t="str">
        <f t="shared" si="6"/>
        <v>Se requiere asignar la fuente de financiamiento (FF)</v>
      </c>
      <c r="I194" s="138"/>
      <c r="J194" s="138"/>
      <c r="K194" s="138"/>
      <c r="L194" s="138"/>
      <c r="M194" s="138"/>
      <c r="N194" s="138"/>
      <c r="O194" s="141">
        <f t="shared" si="7"/>
        <v>0</v>
      </c>
    </row>
    <row r="195" spans="1:15" x14ac:dyDescent="0.25">
      <c r="A195" s="558"/>
      <c r="B195" s="558"/>
      <c r="C195" s="106"/>
      <c r="D195" s="128">
        <v>113</v>
      </c>
      <c r="E195" s="124"/>
      <c r="F195" s="125"/>
      <c r="G195" s="138"/>
      <c r="H195" s="140" t="str">
        <f t="shared" si="6"/>
        <v>Se requiere asignar la fuente de financiamiento (FF)</v>
      </c>
      <c r="I195" s="138"/>
      <c r="J195" s="138"/>
      <c r="K195" s="138"/>
      <c r="L195" s="138"/>
      <c r="M195" s="138"/>
      <c r="N195" s="138"/>
      <c r="O195" s="141">
        <f t="shared" si="7"/>
        <v>0</v>
      </c>
    </row>
    <row r="196" spans="1:15" x14ac:dyDescent="0.25">
      <c r="A196" s="558"/>
      <c r="B196" s="558"/>
      <c r="C196" s="106"/>
      <c r="D196" s="128">
        <v>113</v>
      </c>
      <c r="E196" s="124"/>
      <c r="F196" s="125"/>
      <c r="G196" s="138"/>
      <c r="H196" s="140" t="str">
        <f t="shared" ref="H196:H259" si="8">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9">SUM(H196:N196)</f>
        <v>0</v>
      </c>
    </row>
    <row r="197" spans="1:15" x14ac:dyDescent="0.25">
      <c r="A197" s="558"/>
      <c r="B197" s="558"/>
      <c r="C197" s="106"/>
      <c r="D197" s="128">
        <v>113</v>
      </c>
      <c r="E197" s="124"/>
      <c r="F197" s="125"/>
      <c r="G197" s="138"/>
      <c r="H197" s="140" t="str">
        <f t="shared" si="8"/>
        <v>Se requiere asignar la fuente de financiamiento (FF)</v>
      </c>
      <c r="I197" s="138"/>
      <c r="J197" s="138"/>
      <c r="K197" s="138"/>
      <c r="L197" s="138"/>
      <c r="M197" s="138"/>
      <c r="N197" s="138"/>
      <c r="O197" s="141">
        <f t="shared" si="9"/>
        <v>0</v>
      </c>
    </row>
    <row r="198" spans="1:15" x14ac:dyDescent="0.25">
      <c r="A198" s="558"/>
      <c r="B198" s="558"/>
      <c r="C198" s="106"/>
      <c r="D198" s="128">
        <v>113</v>
      </c>
      <c r="E198" s="124"/>
      <c r="F198" s="125"/>
      <c r="G198" s="138"/>
      <c r="H198" s="140" t="str">
        <f t="shared" si="8"/>
        <v>Se requiere asignar la fuente de financiamiento (FF)</v>
      </c>
      <c r="I198" s="138"/>
      <c r="J198" s="138"/>
      <c r="K198" s="138"/>
      <c r="L198" s="138"/>
      <c r="M198" s="138"/>
      <c r="N198" s="138"/>
      <c r="O198" s="141">
        <f t="shared" si="9"/>
        <v>0</v>
      </c>
    </row>
    <row r="199" spans="1:15" x14ac:dyDescent="0.25">
      <c r="A199" s="558"/>
      <c r="B199" s="558"/>
      <c r="C199" s="106"/>
      <c r="D199" s="128">
        <v>113</v>
      </c>
      <c r="E199" s="124"/>
      <c r="F199" s="125"/>
      <c r="G199" s="138"/>
      <c r="H199" s="140" t="str">
        <f t="shared" si="8"/>
        <v>Se requiere asignar la fuente de financiamiento (FF)</v>
      </c>
      <c r="I199" s="138"/>
      <c r="J199" s="138"/>
      <c r="K199" s="138"/>
      <c r="L199" s="138"/>
      <c r="M199" s="138"/>
      <c r="N199" s="138"/>
      <c r="O199" s="141">
        <f t="shared" si="9"/>
        <v>0</v>
      </c>
    </row>
    <row r="200" spans="1:15" x14ac:dyDescent="0.25">
      <c r="A200" s="558"/>
      <c r="B200" s="558"/>
      <c r="C200" s="106"/>
      <c r="D200" s="128">
        <v>113</v>
      </c>
      <c r="E200" s="124"/>
      <c r="F200" s="125"/>
      <c r="G200" s="138"/>
      <c r="H200" s="140" t="str">
        <f t="shared" si="8"/>
        <v>Se requiere asignar la fuente de financiamiento (FF)</v>
      </c>
      <c r="I200" s="138"/>
      <c r="J200" s="138"/>
      <c r="K200" s="138"/>
      <c r="L200" s="138"/>
      <c r="M200" s="138"/>
      <c r="N200" s="138"/>
      <c r="O200" s="141">
        <f t="shared" si="9"/>
        <v>0</v>
      </c>
    </row>
    <row r="201" spans="1:15" x14ac:dyDescent="0.25">
      <c r="A201" s="558"/>
      <c r="B201" s="558"/>
      <c r="C201" s="106"/>
      <c r="D201" s="128">
        <v>113</v>
      </c>
      <c r="E201" s="124"/>
      <c r="F201" s="125"/>
      <c r="G201" s="137"/>
      <c r="H201" s="140" t="str">
        <f t="shared" si="8"/>
        <v>Se requiere asignar la fuente de financiamiento (FF)</v>
      </c>
      <c r="I201" s="137"/>
      <c r="J201" s="137"/>
      <c r="K201" s="137"/>
      <c r="L201" s="137"/>
      <c r="M201" s="137"/>
      <c r="N201" s="137"/>
      <c r="O201" s="141">
        <f t="shared" si="9"/>
        <v>0</v>
      </c>
    </row>
    <row r="202" spans="1:15" x14ac:dyDescent="0.25">
      <c r="A202" s="558"/>
      <c r="B202" s="558"/>
      <c r="C202" s="106"/>
      <c r="D202" s="128">
        <v>113</v>
      </c>
      <c r="E202" s="124"/>
      <c r="F202" s="125"/>
      <c r="G202" s="138"/>
      <c r="H202" s="140" t="str">
        <f t="shared" si="8"/>
        <v>Se requiere asignar la fuente de financiamiento (FF)</v>
      </c>
      <c r="I202" s="138"/>
      <c r="J202" s="138"/>
      <c r="K202" s="138"/>
      <c r="L202" s="138"/>
      <c r="M202" s="138"/>
      <c r="N202" s="138"/>
      <c r="O202" s="141">
        <f t="shared" si="9"/>
        <v>0</v>
      </c>
    </row>
    <row r="203" spans="1:15" x14ac:dyDescent="0.25">
      <c r="A203" s="558"/>
      <c r="B203" s="558"/>
      <c r="C203" s="106"/>
      <c r="D203" s="128">
        <v>113</v>
      </c>
      <c r="E203" s="124"/>
      <c r="F203" s="125"/>
      <c r="G203" s="138"/>
      <c r="H203" s="140" t="str">
        <f t="shared" si="8"/>
        <v>Se requiere asignar la fuente de financiamiento (FF)</v>
      </c>
      <c r="I203" s="138"/>
      <c r="J203" s="138"/>
      <c r="K203" s="138"/>
      <c r="L203" s="138"/>
      <c r="M203" s="138"/>
      <c r="N203" s="138"/>
      <c r="O203" s="141">
        <f t="shared" si="9"/>
        <v>0</v>
      </c>
    </row>
    <row r="204" spans="1:15" x14ac:dyDescent="0.25">
      <c r="A204" s="558"/>
      <c r="B204" s="558"/>
      <c r="C204" s="106"/>
      <c r="D204" s="128">
        <v>113</v>
      </c>
      <c r="E204" s="124"/>
      <c r="F204" s="125"/>
      <c r="G204" s="138"/>
      <c r="H204" s="140" t="str">
        <f t="shared" si="8"/>
        <v>Se requiere asignar la fuente de financiamiento (FF)</v>
      </c>
      <c r="I204" s="138"/>
      <c r="J204" s="138"/>
      <c r="K204" s="138"/>
      <c r="L204" s="138"/>
      <c r="M204" s="138"/>
      <c r="N204" s="138"/>
      <c r="O204" s="141">
        <f t="shared" si="9"/>
        <v>0</v>
      </c>
    </row>
    <row r="205" spans="1:15" x14ac:dyDescent="0.25">
      <c r="A205" s="558"/>
      <c r="B205" s="558"/>
      <c r="C205" s="106"/>
      <c r="D205" s="128">
        <v>113</v>
      </c>
      <c r="E205" s="124"/>
      <c r="F205" s="125"/>
      <c r="G205" s="138"/>
      <c r="H205" s="140" t="str">
        <f t="shared" si="8"/>
        <v>Se requiere asignar la fuente de financiamiento (FF)</v>
      </c>
      <c r="I205" s="138"/>
      <c r="J205" s="138"/>
      <c r="K205" s="138"/>
      <c r="L205" s="138"/>
      <c r="M205" s="138"/>
      <c r="N205" s="138"/>
      <c r="O205" s="141">
        <f t="shared" si="9"/>
        <v>0</v>
      </c>
    </row>
    <row r="206" spans="1:15" x14ac:dyDescent="0.25">
      <c r="A206" s="558"/>
      <c r="B206" s="558"/>
      <c r="C206" s="106"/>
      <c r="D206" s="128">
        <v>113</v>
      </c>
      <c r="E206" s="124"/>
      <c r="F206" s="125"/>
      <c r="G206" s="138"/>
      <c r="H206" s="140" t="str">
        <f t="shared" si="8"/>
        <v>Se requiere asignar la fuente de financiamiento (FF)</v>
      </c>
      <c r="I206" s="138"/>
      <c r="J206" s="138"/>
      <c r="K206" s="138"/>
      <c r="L206" s="138"/>
      <c r="M206" s="138"/>
      <c r="N206" s="138"/>
      <c r="O206" s="141">
        <f t="shared" si="9"/>
        <v>0</v>
      </c>
    </row>
    <row r="207" spans="1:15" x14ac:dyDescent="0.25">
      <c r="A207" s="558"/>
      <c r="B207" s="558"/>
      <c r="C207" s="106"/>
      <c r="D207" s="128">
        <v>113</v>
      </c>
      <c r="E207" s="124"/>
      <c r="F207" s="125"/>
      <c r="G207" s="137"/>
      <c r="H207" s="140" t="str">
        <f t="shared" si="8"/>
        <v>Se requiere asignar la fuente de financiamiento (FF)</v>
      </c>
      <c r="I207" s="137"/>
      <c r="J207" s="137"/>
      <c r="K207" s="137"/>
      <c r="L207" s="137"/>
      <c r="M207" s="137"/>
      <c r="N207" s="137"/>
      <c r="O207" s="141">
        <f t="shared" si="9"/>
        <v>0</v>
      </c>
    </row>
    <row r="208" spans="1:15" x14ac:dyDescent="0.25">
      <c r="A208" s="558"/>
      <c r="B208" s="558"/>
      <c r="C208" s="106"/>
      <c r="D208" s="128">
        <v>113</v>
      </c>
      <c r="E208" s="124"/>
      <c r="F208" s="125"/>
      <c r="G208" s="138"/>
      <c r="H208" s="140" t="str">
        <f t="shared" si="8"/>
        <v>Se requiere asignar la fuente de financiamiento (FF)</v>
      </c>
      <c r="I208" s="138"/>
      <c r="J208" s="138"/>
      <c r="K208" s="138"/>
      <c r="L208" s="138"/>
      <c r="M208" s="138"/>
      <c r="N208" s="138"/>
      <c r="O208" s="141">
        <f t="shared" si="9"/>
        <v>0</v>
      </c>
    </row>
    <row r="209" spans="1:15" x14ac:dyDescent="0.25">
      <c r="A209" s="558"/>
      <c r="B209" s="558"/>
      <c r="C209" s="106"/>
      <c r="D209" s="128">
        <v>113</v>
      </c>
      <c r="E209" s="124"/>
      <c r="F209" s="125"/>
      <c r="G209" s="138"/>
      <c r="H209" s="140" t="str">
        <f t="shared" si="8"/>
        <v>Se requiere asignar la fuente de financiamiento (FF)</v>
      </c>
      <c r="I209" s="138"/>
      <c r="J209" s="138"/>
      <c r="K209" s="138"/>
      <c r="L209" s="138"/>
      <c r="M209" s="138"/>
      <c r="N209" s="138"/>
      <c r="O209" s="141">
        <f t="shared" si="9"/>
        <v>0</v>
      </c>
    </row>
    <row r="210" spans="1:15" x14ac:dyDescent="0.25">
      <c r="A210" s="558"/>
      <c r="B210" s="558"/>
      <c r="C210" s="106"/>
      <c r="D210" s="128">
        <v>113</v>
      </c>
      <c r="E210" s="124"/>
      <c r="F210" s="125"/>
      <c r="G210" s="138"/>
      <c r="H210" s="140" t="str">
        <f t="shared" si="8"/>
        <v>Se requiere asignar la fuente de financiamiento (FF)</v>
      </c>
      <c r="I210" s="138"/>
      <c r="J210" s="138"/>
      <c r="K210" s="138"/>
      <c r="L210" s="138"/>
      <c r="M210" s="138"/>
      <c r="N210" s="138"/>
      <c r="O210" s="141">
        <f t="shared" si="9"/>
        <v>0</v>
      </c>
    </row>
    <row r="211" spans="1:15" x14ac:dyDescent="0.25">
      <c r="A211" s="558"/>
      <c r="B211" s="558"/>
      <c r="C211" s="106"/>
      <c r="D211" s="128">
        <v>113</v>
      </c>
      <c r="E211" s="124"/>
      <c r="F211" s="125"/>
      <c r="G211" s="138"/>
      <c r="H211" s="140" t="str">
        <f t="shared" si="8"/>
        <v>Se requiere asignar la fuente de financiamiento (FF)</v>
      </c>
      <c r="I211" s="138"/>
      <c r="J211" s="138"/>
      <c r="K211" s="138"/>
      <c r="L211" s="138"/>
      <c r="M211" s="138"/>
      <c r="N211" s="138"/>
      <c r="O211" s="141">
        <f t="shared" si="9"/>
        <v>0</v>
      </c>
    </row>
    <row r="212" spans="1:15" x14ac:dyDescent="0.25">
      <c r="A212" s="558"/>
      <c r="B212" s="558"/>
      <c r="C212" s="106"/>
      <c r="D212" s="128">
        <v>113</v>
      </c>
      <c r="E212" s="124"/>
      <c r="F212" s="125"/>
      <c r="G212" s="138"/>
      <c r="H212" s="140" t="str">
        <f t="shared" si="8"/>
        <v>Se requiere asignar la fuente de financiamiento (FF)</v>
      </c>
      <c r="I212" s="138"/>
      <c r="J212" s="138"/>
      <c r="K212" s="138"/>
      <c r="L212" s="138"/>
      <c r="M212" s="138"/>
      <c r="N212" s="138"/>
      <c r="O212" s="141">
        <f t="shared" si="9"/>
        <v>0</v>
      </c>
    </row>
    <row r="213" spans="1:15" x14ac:dyDescent="0.25">
      <c r="A213" s="558"/>
      <c r="B213" s="558"/>
      <c r="C213" s="106"/>
      <c r="D213" s="128">
        <v>113</v>
      </c>
      <c r="E213" s="124"/>
      <c r="F213" s="125"/>
      <c r="G213" s="138"/>
      <c r="H213" s="140" t="str">
        <f t="shared" si="8"/>
        <v>Se requiere asignar la fuente de financiamiento (FF)</v>
      </c>
      <c r="I213" s="138"/>
      <c r="J213" s="138"/>
      <c r="K213" s="138"/>
      <c r="L213" s="138"/>
      <c r="M213" s="138"/>
      <c r="N213" s="138"/>
      <c r="O213" s="141">
        <f t="shared" si="9"/>
        <v>0</v>
      </c>
    </row>
    <row r="214" spans="1:15" x14ac:dyDescent="0.25">
      <c r="A214" s="558"/>
      <c r="B214" s="558"/>
      <c r="C214" s="106"/>
      <c r="D214" s="128">
        <v>113</v>
      </c>
      <c r="E214" s="124"/>
      <c r="F214" s="125"/>
      <c r="G214" s="138"/>
      <c r="H214" s="140" t="str">
        <f t="shared" si="8"/>
        <v>Se requiere asignar la fuente de financiamiento (FF)</v>
      </c>
      <c r="I214" s="138"/>
      <c r="J214" s="138"/>
      <c r="K214" s="138"/>
      <c r="L214" s="138"/>
      <c r="M214" s="138"/>
      <c r="N214" s="138"/>
      <c r="O214" s="141">
        <f t="shared" si="9"/>
        <v>0</v>
      </c>
    </row>
    <row r="215" spans="1:15" x14ac:dyDescent="0.25">
      <c r="A215" s="558"/>
      <c r="B215" s="558"/>
      <c r="C215" s="106"/>
      <c r="D215" s="128">
        <v>113</v>
      </c>
      <c r="E215" s="124"/>
      <c r="F215" s="125"/>
      <c r="G215" s="138"/>
      <c r="H215" s="140" t="str">
        <f t="shared" si="8"/>
        <v>Se requiere asignar la fuente de financiamiento (FF)</v>
      </c>
      <c r="I215" s="138"/>
      <c r="J215" s="138"/>
      <c r="K215" s="138"/>
      <c r="L215" s="138"/>
      <c r="M215" s="138"/>
      <c r="N215" s="138"/>
      <c r="O215" s="141">
        <f t="shared" si="9"/>
        <v>0</v>
      </c>
    </row>
    <row r="216" spans="1:15" x14ac:dyDescent="0.25">
      <c r="A216" s="558"/>
      <c r="B216" s="558"/>
      <c r="C216" s="106"/>
      <c r="D216" s="128">
        <v>113</v>
      </c>
      <c r="E216" s="124"/>
      <c r="F216" s="125"/>
      <c r="G216" s="138"/>
      <c r="H216" s="140" t="str">
        <f t="shared" si="8"/>
        <v>Se requiere asignar la fuente de financiamiento (FF)</v>
      </c>
      <c r="I216" s="138"/>
      <c r="J216" s="138"/>
      <c r="K216" s="138"/>
      <c r="L216" s="138"/>
      <c r="M216" s="138"/>
      <c r="N216" s="138"/>
      <c r="O216" s="141">
        <f t="shared" si="9"/>
        <v>0</v>
      </c>
    </row>
    <row r="217" spans="1:15" x14ac:dyDescent="0.25">
      <c r="A217" s="558"/>
      <c r="B217" s="558"/>
      <c r="C217" s="106"/>
      <c r="D217" s="128">
        <v>113</v>
      </c>
      <c r="E217" s="124"/>
      <c r="F217" s="125"/>
      <c r="G217" s="137"/>
      <c r="H217" s="140" t="str">
        <f t="shared" si="8"/>
        <v>Se requiere asignar la fuente de financiamiento (FF)</v>
      </c>
      <c r="I217" s="137"/>
      <c r="J217" s="137"/>
      <c r="K217" s="137"/>
      <c r="L217" s="137"/>
      <c r="M217" s="137"/>
      <c r="N217" s="137"/>
      <c r="O217" s="141">
        <f t="shared" si="9"/>
        <v>0</v>
      </c>
    </row>
    <row r="218" spans="1:15" x14ac:dyDescent="0.25">
      <c r="A218" s="558"/>
      <c r="B218" s="558"/>
      <c r="C218" s="106"/>
      <c r="D218" s="128">
        <v>113</v>
      </c>
      <c r="E218" s="124"/>
      <c r="F218" s="125"/>
      <c r="G218" s="138"/>
      <c r="H218" s="140" t="str">
        <f t="shared" si="8"/>
        <v>Se requiere asignar la fuente de financiamiento (FF)</v>
      </c>
      <c r="I218" s="138"/>
      <c r="J218" s="138"/>
      <c r="K218" s="138"/>
      <c r="L218" s="138"/>
      <c r="M218" s="138"/>
      <c r="N218" s="138"/>
      <c r="O218" s="141">
        <f t="shared" si="9"/>
        <v>0</v>
      </c>
    </row>
    <row r="219" spans="1:15" x14ac:dyDescent="0.25">
      <c r="A219" s="558"/>
      <c r="B219" s="558"/>
      <c r="C219" s="106"/>
      <c r="D219" s="128">
        <v>113</v>
      </c>
      <c r="E219" s="124"/>
      <c r="F219" s="125"/>
      <c r="G219" s="138"/>
      <c r="H219" s="140" t="str">
        <f t="shared" si="8"/>
        <v>Se requiere asignar la fuente de financiamiento (FF)</v>
      </c>
      <c r="I219" s="138"/>
      <c r="J219" s="138"/>
      <c r="K219" s="138"/>
      <c r="L219" s="138"/>
      <c r="M219" s="138"/>
      <c r="N219" s="138"/>
      <c r="O219" s="141">
        <f t="shared" si="9"/>
        <v>0</v>
      </c>
    </row>
    <row r="220" spans="1:15" x14ac:dyDescent="0.25">
      <c r="A220" s="558"/>
      <c r="B220" s="558"/>
      <c r="C220" s="106"/>
      <c r="D220" s="128">
        <v>113</v>
      </c>
      <c r="E220" s="124"/>
      <c r="F220" s="125"/>
      <c r="G220" s="138"/>
      <c r="H220" s="140" t="str">
        <f t="shared" si="8"/>
        <v>Se requiere asignar la fuente de financiamiento (FF)</v>
      </c>
      <c r="I220" s="138"/>
      <c r="J220" s="138"/>
      <c r="K220" s="138"/>
      <c r="L220" s="138"/>
      <c r="M220" s="138"/>
      <c r="N220" s="138"/>
      <c r="O220" s="141">
        <f t="shared" si="9"/>
        <v>0</v>
      </c>
    </row>
    <row r="221" spans="1:15" x14ac:dyDescent="0.25">
      <c r="A221" s="558"/>
      <c r="B221" s="558"/>
      <c r="C221" s="106"/>
      <c r="D221" s="128">
        <v>113</v>
      </c>
      <c r="E221" s="124"/>
      <c r="F221" s="125"/>
      <c r="G221" s="138"/>
      <c r="H221" s="140" t="str">
        <f t="shared" si="8"/>
        <v>Se requiere asignar la fuente de financiamiento (FF)</v>
      </c>
      <c r="I221" s="138"/>
      <c r="J221" s="138"/>
      <c r="K221" s="138"/>
      <c r="L221" s="138"/>
      <c r="M221" s="138"/>
      <c r="N221" s="138"/>
      <c r="O221" s="141">
        <f t="shared" si="9"/>
        <v>0</v>
      </c>
    </row>
    <row r="222" spans="1:15" x14ac:dyDescent="0.25">
      <c r="A222" s="558"/>
      <c r="B222" s="558"/>
      <c r="C222" s="106"/>
      <c r="D222" s="128">
        <v>113</v>
      </c>
      <c r="E222" s="124"/>
      <c r="F222" s="125"/>
      <c r="G222" s="138"/>
      <c r="H222" s="140" t="str">
        <f t="shared" si="8"/>
        <v>Se requiere asignar la fuente de financiamiento (FF)</v>
      </c>
      <c r="I222" s="138"/>
      <c r="J222" s="138"/>
      <c r="K222" s="138"/>
      <c r="L222" s="138"/>
      <c r="M222" s="138"/>
      <c r="N222" s="138"/>
      <c r="O222" s="141">
        <f t="shared" si="9"/>
        <v>0</v>
      </c>
    </row>
    <row r="223" spans="1:15" x14ac:dyDescent="0.25">
      <c r="A223" s="558"/>
      <c r="B223" s="558"/>
      <c r="C223" s="106"/>
      <c r="D223" s="128">
        <v>113</v>
      </c>
      <c r="E223" s="124"/>
      <c r="F223" s="125"/>
      <c r="G223" s="138"/>
      <c r="H223" s="140" t="str">
        <f t="shared" si="8"/>
        <v>Se requiere asignar la fuente de financiamiento (FF)</v>
      </c>
      <c r="I223" s="138"/>
      <c r="J223" s="138"/>
      <c r="K223" s="138"/>
      <c r="L223" s="138"/>
      <c r="M223" s="138"/>
      <c r="N223" s="138"/>
      <c r="O223" s="141">
        <f t="shared" si="9"/>
        <v>0</v>
      </c>
    </row>
    <row r="224" spans="1:15" x14ac:dyDescent="0.25">
      <c r="A224" s="558"/>
      <c r="B224" s="558"/>
      <c r="C224" s="106"/>
      <c r="D224" s="128">
        <v>113</v>
      </c>
      <c r="E224" s="124"/>
      <c r="F224" s="125"/>
      <c r="G224" s="138"/>
      <c r="H224" s="140" t="str">
        <f t="shared" si="8"/>
        <v>Se requiere asignar la fuente de financiamiento (FF)</v>
      </c>
      <c r="I224" s="138"/>
      <c r="J224" s="138"/>
      <c r="K224" s="138"/>
      <c r="L224" s="138"/>
      <c r="M224" s="138"/>
      <c r="N224" s="138"/>
      <c r="O224" s="141">
        <f t="shared" si="9"/>
        <v>0</v>
      </c>
    </row>
    <row r="225" spans="1:15" x14ac:dyDescent="0.25">
      <c r="A225" s="558"/>
      <c r="B225" s="558"/>
      <c r="C225" s="106"/>
      <c r="D225" s="128">
        <v>113</v>
      </c>
      <c r="E225" s="124"/>
      <c r="F225" s="125"/>
      <c r="G225" s="138"/>
      <c r="H225" s="140" t="str">
        <f t="shared" si="8"/>
        <v>Se requiere asignar la fuente de financiamiento (FF)</v>
      </c>
      <c r="I225" s="138"/>
      <c r="J225" s="138"/>
      <c r="K225" s="138"/>
      <c r="L225" s="138"/>
      <c r="M225" s="138"/>
      <c r="N225" s="138"/>
      <c r="O225" s="141">
        <f t="shared" si="9"/>
        <v>0</v>
      </c>
    </row>
    <row r="226" spans="1:15" x14ac:dyDescent="0.25">
      <c r="A226" s="558"/>
      <c r="B226" s="558"/>
      <c r="C226" s="106"/>
      <c r="D226" s="128">
        <v>113</v>
      </c>
      <c r="E226" s="124"/>
      <c r="F226" s="125"/>
      <c r="G226" s="137"/>
      <c r="H226" s="140" t="str">
        <f t="shared" si="8"/>
        <v>Se requiere asignar la fuente de financiamiento (FF)</v>
      </c>
      <c r="I226" s="137"/>
      <c r="J226" s="137"/>
      <c r="K226" s="137"/>
      <c r="L226" s="137"/>
      <c r="M226" s="137"/>
      <c r="N226" s="137"/>
      <c r="O226" s="141">
        <f t="shared" si="9"/>
        <v>0</v>
      </c>
    </row>
    <row r="227" spans="1:15" x14ac:dyDescent="0.25">
      <c r="A227" s="558"/>
      <c r="B227" s="558"/>
      <c r="C227" s="106"/>
      <c r="D227" s="128">
        <v>113</v>
      </c>
      <c r="E227" s="124"/>
      <c r="F227" s="125"/>
      <c r="G227" s="138"/>
      <c r="H227" s="140" t="str">
        <f t="shared" si="8"/>
        <v>Se requiere asignar la fuente de financiamiento (FF)</v>
      </c>
      <c r="I227" s="138"/>
      <c r="J227" s="138"/>
      <c r="K227" s="138"/>
      <c r="L227" s="138"/>
      <c r="M227" s="138"/>
      <c r="N227" s="138"/>
      <c r="O227" s="141">
        <f t="shared" si="9"/>
        <v>0</v>
      </c>
    </row>
    <row r="228" spans="1:15" x14ac:dyDescent="0.25">
      <c r="A228" s="558"/>
      <c r="B228" s="558"/>
      <c r="C228" s="106"/>
      <c r="D228" s="128">
        <v>113</v>
      </c>
      <c r="E228" s="124"/>
      <c r="F228" s="125"/>
      <c r="G228" s="138"/>
      <c r="H228" s="140" t="str">
        <f t="shared" si="8"/>
        <v>Se requiere asignar la fuente de financiamiento (FF)</v>
      </c>
      <c r="I228" s="138"/>
      <c r="J228" s="138"/>
      <c r="K228" s="138"/>
      <c r="L228" s="138"/>
      <c r="M228" s="138"/>
      <c r="N228" s="138"/>
      <c r="O228" s="141">
        <f t="shared" si="9"/>
        <v>0</v>
      </c>
    </row>
    <row r="229" spans="1:15" x14ac:dyDescent="0.25">
      <c r="A229" s="558"/>
      <c r="B229" s="558"/>
      <c r="C229" s="106"/>
      <c r="D229" s="128">
        <v>113</v>
      </c>
      <c r="E229" s="124"/>
      <c r="F229" s="125"/>
      <c r="G229" s="138"/>
      <c r="H229" s="140" t="str">
        <f t="shared" si="8"/>
        <v>Se requiere asignar la fuente de financiamiento (FF)</v>
      </c>
      <c r="I229" s="138"/>
      <c r="J229" s="138"/>
      <c r="K229" s="138"/>
      <c r="L229" s="138"/>
      <c r="M229" s="138"/>
      <c r="N229" s="138"/>
      <c r="O229" s="141">
        <f t="shared" si="9"/>
        <v>0</v>
      </c>
    </row>
    <row r="230" spans="1:15" x14ac:dyDescent="0.25">
      <c r="A230" s="558"/>
      <c r="B230" s="558"/>
      <c r="C230" s="106"/>
      <c r="D230" s="128">
        <v>113</v>
      </c>
      <c r="E230" s="124"/>
      <c r="F230" s="125"/>
      <c r="G230" s="137"/>
      <c r="H230" s="140" t="str">
        <f t="shared" si="8"/>
        <v>Se requiere asignar la fuente de financiamiento (FF)</v>
      </c>
      <c r="I230" s="137"/>
      <c r="J230" s="137"/>
      <c r="K230" s="137"/>
      <c r="L230" s="137"/>
      <c r="M230" s="137"/>
      <c r="N230" s="137"/>
      <c r="O230" s="141">
        <f t="shared" si="9"/>
        <v>0</v>
      </c>
    </row>
    <row r="231" spans="1:15" x14ac:dyDescent="0.25">
      <c r="A231" s="558"/>
      <c r="B231" s="558"/>
      <c r="C231" s="106"/>
      <c r="D231" s="128">
        <v>113</v>
      </c>
      <c r="E231" s="124"/>
      <c r="F231" s="125"/>
      <c r="G231" s="138"/>
      <c r="H231" s="140" t="str">
        <f t="shared" si="8"/>
        <v>Se requiere asignar la fuente de financiamiento (FF)</v>
      </c>
      <c r="I231" s="138"/>
      <c r="J231" s="138"/>
      <c r="K231" s="138"/>
      <c r="L231" s="138"/>
      <c r="M231" s="138"/>
      <c r="N231" s="138"/>
      <c r="O231" s="141">
        <f t="shared" si="9"/>
        <v>0</v>
      </c>
    </row>
    <row r="232" spans="1:15" x14ac:dyDescent="0.25">
      <c r="A232" s="558"/>
      <c r="B232" s="558"/>
      <c r="C232" s="106"/>
      <c r="D232" s="128">
        <v>113</v>
      </c>
      <c r="E232" s="124"/>
      <c r="F232" s="125"/>
      <c r="G232" s="138"/>
      <c r="H232" s="140" t="str">
        <f t="shared" si="8"/>
        <v>Se requiere asignar la fuente de financiamiento (FF)</v>
      </c>
      <c r="I232" s="138"/>
      <c r="J232" s="138"/>
      <c r="K232" s="138"/>
      <c r="L232" s="138"/>
      <c r="M232" s="138"/>
      <c r="N232" s="138"/>
      <c r="O232" s="141">
        <f t="shared" si="9"/>
        <v>0</v>
      </c>
    </row>
    <row r="233" spans="1:15" x14ac:dyDescent="0.25">
      <c r="A233" s="558"/>
      <c r="B233" s="558"/>
      <c r="C233" s="106"/>
      <c r="D233" s="128">
        <v>113</v>
      </c>
      <c r="E233" s="124"/>
      <c r="F233" s="125"/>
      <c r="G233" s="138"/>
      <c r="H233" s="140" t="str">
        <f t="shared" si="8"/>
        <v>Se requiere asignar la fuente de financiamiento (FF)</v>
      </c>
      <c r="I233" s="138"/>
      <c r="J233" s="138"/>
      <c r="K233" s="138"/>
      <c r="L233" s="138"/>
      <c r="M233" s="138"/>
      <c r="N233" s="138"/>
      <c r="O233" s="141">
        <f t="shared" si="9"/>
        <v>0</v>
      </c>
    </row>
    <row r="234" spans="1:15" x14ac:dyDescent="0.25">
      <c r="A234" s="558"/>
      <c r="B234" s="558"/>
      <c r="C234" s="106"/>
      <c r="D234" s="128">
        <v>113</v>
      </c>
      <c r="E234" s="124"/>
      <c r="F234" s="125"/>
      <c r="G234" s="138"/>
      <c r="H234" s="140" t="str">
        <f t="shared" si="8"/>
        <v>Se requiere asignar la fuente de financiamiento (FF)</v>
      </c>
      <c r="I234" s="138"/>
      <c r="J234" s="138"/>
      <c r="K234" s="138"/>
      <c r="L234" s="138"/>
      <c r="M234" s="138"/>
      <c r="N234" s="138"/>
      <c r="O234" s="141">
        <f t="shared" si="9"/>
        <v>0</v>
      </c>
    </row>
    <row r="235" spans="1:15" x14ac:dyDescent="0.25">
      <c r="A235" s="558"/>
      <c r="B235" s="558"/>
      <c r="C235" s="106"/>
      <c r="D235" s="128">
        <v>113</v>
      </c>
      <c r="E235" s="124"/>
      <c r="F235" s="125"/>
      <c r="G235" s="138"/>
      <c r="H235" s="140" t="str">
        <f t="shared" si="8"/>
        <v>Se requiere asignar la fuente de financiamiento (FF)</v>
      </c>
      <c r="I235" s="138"/>
      <c r="J235" s="138"/>
      <c r="K235" s="138"/>
      <c r="L235" s="138"/>
      <c r="M235" s="138"/>
      <c r="N235" s="138"/>
      <c r="O235" s="141">
        <f t="shared" si="9"/>
        <v>0</v>
      </c>
    </row>
    <row r="236" spans="1:15" x14ac:dyDescent="0.25">
      <c r="A236" s="558"/>
      <c r="B236" s="558"/>
      <c r="C236" s="106"/>
      <c r="D236" s="128">
        <v>113</v>
      </c>
      <c r="E236" s="124"/>
      <c r="F236" s="125"/>
      <c r="G236" s="138"/>
      <c r="H236" s="140" t="str">
        <f t="shared" si="8"/>
        <v>Se requiere asignar la fuente de financiamiento (FF)</v>
      </c>
      <c r="I236" s="138"/>
      <c r="J236" s="138"/>
      <c r="K236" s="138"/>
      <c r="L236" s="138"/>
      <c r="M236" s="138"/>
      <c r="N236" s="138"/>
      <c r="O236" s="141">
        <f t="shared" si="9"/>
        <v>0</v>
      </c>
    </row>
    <row r="237" spans="1:15" x14ac:dyDescent="0.25">
      <c r="A237" s="558"/>
      <c r="B237" s="558"/>
      <c r="C237" s="106"/>
      <c r="D237" s="128">
        <v>113</v>
      </c>
      <c r="E237" s="124"/>
      <c r="F237" s="125"/>
      <c r="G237" s="138"/>
      <c r="H237" s="140" t="str">
        <f t="shared" si="8"/>
        <v>Se requiere asignar la fuente de financiamiento (FF)</v>
      </c>
      <c r="I237" s="138"/>
      <c r="J237" s="138"/>
      <c r="K237" s="138"/>
      <c r="L237" s="138"/>
      <c r="M237" s="138"/>
      <c r="N237" s="138"/>
      <c r="O237" s="141">
        <f t="shared" si="9"/>
        <v>0</v>
      </c>
    </row>
    <row r="238" spans="1:15" x14ac:dyDescent="0.25">
      <c r="A238" s="558"/>
      <c r="B238" s="558"/>
      <c r="C238" s="106"/>
      <c r="D238" s="128">
        <v>113</v>
      </c>
      <c r="E238" s="124"/>
      <c r="F238" s="125"/>
      <c r="G238" s="137"/>
      <c r="H238" s="140" t="str">
        <f t="shared" si="8"/>
        <v>Se requiere asignar la fuente de financiamiento (FF)</v>
      </c>
      <c r="I238" s="137"/>
      <c r="J238" s="137"/>
      <c r="K238" s="137"/>
      <c r="L238" s="137"/>
      <c r="M238" s="137"/>
      <c r="N238" s="137"/>
      <c r="O238" s="141">
        <f t="shared" si="9"/>
        <v>0</v>
      </c>
    </row>
    <row r="239" spans="1:15" x14ac:dyDescent="0.25">
      <c r="A239" s="558"/>
      <c r="B239" s="558"/>
      <c r="C239" s="106"/>
      <c r="D239" s="128">
        <v>113</v>
      </c>
      <c r="E239" s="124"/>
      <c r="F239" s="125"/>
      <c r="G239" s="138"/>
      <c r="H239" s="140" t="str">
        <f t="shared" si="8"/>
        <v>Se requiere asignar la fuente de financiamiento (FF)</v>
      </c>
      <c r="I239" s="138"/>
      <c r="J239" s="138"/>
      <c r="K239" s="138"/>
      <c r="L239" s="138"/>
      <c r="M239" s="138"/>
      <c r="N239" s="138"/>
      <c r="O239" s="141">
        <f t="shared" si="9"/>
        <v>0</v>
      </c>
    </row>
    <row r="240" spans="1:15" x14ac:dyDescent="0.25">
      <c r="A240" s="558"/>
      <c r="B240" s="558"/>
      <c r="C240" s="106"/>
      <c r="D240" s="128">
        <v>113</v>
      </c>
      <c r="E240" s="124"/>
      <c r="F240" s="125"/>
      <c r="G240" s="137"/>
      <c r="H240" s="140" t="str">
        <f t="shared" si="8"/>
        <v>Se requiere asignar la fuente de financiamiento (FF)</v>
      </c>
      <c r="I240" s="137"/>
      <c r="J240" s="137"/>
      <c r="K240" s="137"/>
      <c r="L240" s="137"/>
      <c r="M240" s="137"/>
      <c r="N240" s="137"/>
      <c r="O240" s="141">
        <f t="shared" si="9"/>
        <v>0</v>
      </c>
    </row>
    <row r="241" spans="1:15" x14ac:dyDescent="0.25">
      <c r="A241" s="558"/>
      <c r="B241" s="558"/>
      <c r="C241" s="106"/>
      <c r="D241" s="128">
        <v>113</v>
      </c>
      <c r="E241" s="124"/>
      <c r="F241" s="125"/>
      <c r="G241" s="138"/>
      <c r="H241" s="140" t="str">
        <f t="shared" si="8"/>
        <v>Se requiere asignar la fuente de financiamiento (FF)</v>
      </c>
      <c r="I241" s="138"/>
      <c r="J241" s="138"/>
      <c r="K241" s="138"/>
      <c r="L241" s="138"/>
      <c r="M241" s="138"/>
      <c r="N241" s="138"/>
      <c r="O241" s="141">
        <f t="shared" si="9"/>
        <v>0</v>
      </c>
    </row>
    <row r="242" spans="1:15" x14ac:dyDescent="0.25">
      <c r="A242" s="558"/>
      <c r="B242" s="558"/>
      <c r="C242" s="106"/>
      <c r="D242" s="128">
        <v>113</v>
      </c>
      <c r="E242" s="124"/>
      <c r="F242" s="125"/>
      <c r="G242" s="138"/>
      <c r="H242" s="140" t="str">
        <f t="shared" si="8"/>
        <v>Se requiere asignar la fuente de financiamiento (FF)</v>
      </c>
      <c r="I242" s="138"/>
      <c r="J242" s="138"/>
      <c r="K242" s="138"/>
      <c r="L242" s="138"/>
      <c r="M242" s="138"/>
      <c r="N242" s="138"/>
      <c r="O242" s="141">
        <f t="shared" si="9"/>
        <v>0</v>
      </c>
    </row>
    <row r="243" spans="1:15" x14ac:dyDescent="0.25">
      <c r="A243" s="558"/>
      <c r="B243" s="558"/>
      <c r="C243" s="106"/>
      <c r="D243" s="128">
        <v>113</v>
      </c>
      <c r="E243" s="124"/>
      <c r="F243" s="125"/>
      <c r="G243" s="138"/>
      <c r="H243" s="140" t="str">
        <f t="shared" si="8"/>
        <v>Se requiere asignar la fuente de financiamiento (FF)</v>
      </c>
      <c r="I243" s="138"/>
      <c r="J243" s="138"/>
      <c r="K243" s="138"/>
      <c r="L243" s="138"/>
      <c r="M243" s="138"/>
      <c r="N243" s="138"/>
      <c r="O243" s="141">
        <f t="shared" si="9"/>
        <v>0</v>
      </c>
    </row>
    <row r="244" spans="1:15" x14ac:dyDescent="0.25">
      <c r="A244" s="558"/>
      <c r="B244" s="558"/>
      <c r="C244" s="106"/>
      <c r="D244" s="128">
        <v>113</v>
      </c>
      <c r="E244" s="124"/>
      <c r="F244" s="125"/>
      <c r="G244" s="138"/>
      <c r="H244" s="140" t="str">
        <f t="shared" si="8"/>
        <v>Se requiere asignar la fuente de financiamiento (FF)</v>
      </c>
      <c r="I244" s="138"/>
      <c r="J244" s="138"/>
      <c r="K244" s="138"/>
      <c r="L244" s="138"/>
      <c r="M244" s="138"/>
      <c r="N244" s="138"/>
      <c r="O244" s="141">
        <f t="shared" si="9"/>
        <v>0</v>
      </c>
    </row>
    <row r="245" spans="1:15" x14ac:dyDescent="0.25">
      <c r="A245" s="558"/>
      <c r="B245" s="558"/>
      <c r="C245" s="106"/>
      <c r="D245" s="128">
        <v>113</v>
      </c>
      <c r="E245" s="124"/>
      <c r="F245" s="125"/>
      <c r="G245" s="138"/>
      <c r="H245" s="140" t="str">
        <f t="shared" si="8"/>
        <v>Se requiere asignar la fuente de financiamiento (FF)</v>
      </c>
      <c r="I245" s="138"/>
      <c r="J245" s="138"/>
      <c r="K245" s="138"/>
      <c r="L245" s="138"/>
      <c r="M245" s="138"/>
      <c r="N245" s="138"/>
      <c r="O245" s="141">
        <f t="shared" si="9"/>
        <v>0</v>
      </c>
    </row>
    <row r="246" spans="1:15" x14ac:dyDescent="0.25">
      <c r="A246" s="558"/>
      <c r="B246" s="558"/>
      <c r="C246" s="106"/>
      <c r="D246" s="128">
        <v>113</v>
      </c>
      <c r="E246" s="124"/>
      <c r="F246" s="125"/>
      <c r="G246" s="137"/>
      <c r="H246" s="140" t="str">
        <f t="shared" si="8"/>
        <v>Se requiere asignar la fuente de financiamiento (FF)</v>
      </c>
      <c r="I246" s="137"/>
      <c r="J246" s="137"/>
      <c r="K246" s="137"/>
      <c r="L246" s="137"/>
      <c r="M246" s="137"/>
      <c r="N246" s="137"/>
      <c r="O246" s="141">
        <f t="shared" si="9"/>
        <v>0</v>
      </c>
    </row>
    <row r="247" spans="1:15" x14ac:dyDescent="0.25">
      <c r="A247" s="558"/>
      <c r="B247" s="558"/>
      <c r="C247" s="106"/>
      <c r="D247" s="128">
        <v>113</v>
      </c>
      <c r="E247" s="124"/>
      <c r="F247" s="125"/>
      <c r="G247" s="138"/>
      <c r="H247" s="140" t="str">
        <f t="shared" si="8"/>
        <v>Se requiere asignar la fuente de financiamiento (FF)</v>
      </c>
      <c r="I247" s="138"/>
      <c r="J247" s="138"/>
      <c r="K247" s="138"/>
      <c r="L247" s="138"/>
      <c r="M247" s="138"/>
      <c r="N247" s="138"/>
      <c r="O247" s="141">
        <f t="shared" si="9"/>
        <v>0</v>
      </c>
    </row>
    <row r="248" spans="1:15" x14ac:dyDescent="0.25">
      <c r="A248" s="558"/>
      <c r="B248" s="558"/>
      <c r="C248" s="106"/>
      <c r="D248" s="128">
        <v>113</v>
      </c>
      <c r="E248" s="124"/>
      <c r="F248" s="125"/>
      <c r="G248" s="138"/>
      <c r="H248" s="140" t="str">
        <f t="shared" si="8"/>
        <v>Se requiere asignar la fuente de financiamiento (FF)</v>
      </c>
      <c r="I248" s="138"/>
      <c r="J248" s="138"/>
      <c r="K248" s="138"/>
      <c r="L248" s="138"/>
      <c r="M248" s="138"/>
      <c r="N248" s="138"/>
      <c r="O248" s="141">
        <f t="shared" si="9"/>
        <v>0</v>
      </c>
    </row>
    <row r="249" spans="1:15" x14ac:dyDescent="0.25">
      <c r="A249" s="558"/>
      <c r="B249" s="558"/>
      <c r="C249" s="106"/>
      <c r="D249" s="128">
        <v>113</v>
      </c>
      <c r="E249" s="124"/>
      <c r="F249" s="125"/>
      <c r="G249" s="138"/>
      <c r="H249" s="140" t="str">
        <f t="shared" si="8"/>
        <v>Se requiere asignar la fuente de financiamiento (FF)</v>
      </c>
      <c r="I249" s="138"/>
      <c r="J249" s="138"/>
      <c r="K249" s="138"/>
      <c r="L249" s="138"/>
      <c r="M249" s="138"/>
      <c r="N249" s="138"/>
      <c r="O249" s="141">
        <f t="shared" si="9"/>
        <v>0</v>
      </c>
    </row>
    <row r="250" spans="1:15" x14ac:dyDescent="0.25">
      <c r="A250" s="558"/>
      <c r="B250" s="558"/>
      <c r="C250" s="106"/>
      <c r="D250" s="128">
        <v>113</v>
      </c>
      <c r="E250" s="124"/>
      <c r="F250" s="125"/>
      <c r="G250" s="137"/>
      <c r="H250" s="140" t="str">
        <f t="shared" si="8"/>
        <v>Se requiere asignar la fuente de financiamiento (FF)</v>
      </c>
      <c r="I250" s="137"/>
      <c r="J250" s="137"/>
      <c r="K250" s="137"/>
      <c r="L250" s="137"/>
      <c r="M250" s="137"/>
      <c r="N250" s="137"/>
      <c r="O250" s="141">
        <f t="shared" si="9"/>
        <v>0</v>
      </c>
    </row>
    <row r="251" spans="1:15" x14ac:dyDescent="0.25">
      <c r="A251" s="558"/>
      <c r="B251" s="558"/>
      <c r="C251" s="106"/>
      <c r="D251" s="128">
        <v>113</v>
      </c>
      <c r="E251" s="124"/>
      <c r="F251" s="125"/>
      <c r="G251" s="137"/>
      <c r="H251" s="140" t="str">
        <f t="shared" si="8"/>
        <v>Se requiere asignar la fuente de financiamiento (FF)</v>
      </c>
      <c r="I251" s="137"/>
      <c r="J251" s="137"/>
      <c r="K251" s="137"/>
      <c r="L251" s="137"/>
      <c r="M251" s="137"/>
      <c r="N251" s="137"/>
      <c r="O251" s="141">
        <f t="shared" si="9"/>
        <v>0</v>
      </c>
    </row>
    <row r="252" spans="1:15" x14ac:dyDescent="0.25">
      <c r="A252" s="558"/>
      <c r="B252" s="558"/>
      <c r="C252" s="106"/>
      <c r="D252" s="128">
        <v>113</v>
      </c>
      <c r="E252" s="124"/>
      <c r="F252" s="125"/>
      <c r="G252" s="138"/>
      <c r="H252" s="140" t="str">
        <f t="shared" si="8"/>
        <v>Se requiere asignar la fuente de financiamiento (FF)</v>
      </c>
      <c r="I252" s="138"/>
      <c r="J252" s="138"/>
      <c r="K252" s="138"/>
      <c r="L252" s="138"/>
      <c r="M252" s="138"/>
      <c r="N252" s="138"/>
      <c r="O252" s="141">
        <f t="shared" si="9"/>
        <v>0</v>
      </c>
    </row>
    <row r="253" spans="1:15" x14ac:dyDescent="0.25">
      <c r="A253" s="558"/>
      <c r="B253" s="558"/>
      <c r="C253" s="106"/>
      <c r="D253" s="128">
        <v>113</v>
      </c>
      <c r="E253" s="124"/>
      <c r="F253" s="125"/>
      <c r="G253" s="138"/>
      <c r="H253" s="140" t="str">
        <f t="shared" si="8"/>
        <v>Se requiere asignar la fuente de financiamiento (FF)</v>
      </c>
      <c r="I253" s="138"/>
      <c r="J253" s="138"/>
      <c r="K253" s="138"/>
      <c r="L253" s="138"/>
      <c r="M253" s="138"/>
      <c r="N253" s="138"/>
      <c r="O253" s="141">
        <f t="shared" si="9"/>
        <v>0</v>
      </c>
    </row>
    <row r="254" spans="1:15" x14ac:dyDescent="0.25">
      <c r="A254" s="558"/>
      <c r="B254" s="558"/>
      <c r="C254" s="106"/>
      <c r="D254" s="128">
        <v>113</v>
      </c>
      <c r="E254" s="124"/>
      <c r="F254" s="125"/>
      <c r="G254" s="138"/>
      <c r="H254" s="140" t="str">
        <f t="shared" si="8"/>
        <v>Se requiere asignar la fuente de financiamiento (FF)</v>
      </c>
      <c r="I254" s="138"/>
      <c r="J254" s="138"/>
      <c r="K254" s="138"/>
      <c r="L254" s="138"/>
      <c r="M254" s="138"/>
      <c r="N254" s="138"/>
      <c r="O254" s="141">
        <f t="shared" si="9"/>
        <v>0</v>
      </c>
    </row>
    <row r="255" spans="1:15" x14ac:dyDescent="0.25">
      <c r="A255" s="558"/>
      <c r="B255" s="558"/>
      <c r="C255" s="106"/>
      <c r="D255" s="128">
        <v>113</v>
      </c>
      <c r="E255" s="124"/>
      <c r="F255" s="125"/>
      <c r="G255" s="138"/>
      <c r="H255" s="140" t="str">
        <f t="shared" si="8"/>
        <v>Se requiere asignar la fuente de financiamiento (FF)</v>
      </c>
      <c r="I255" s="138"/>
      <c r="J255" s="138"/>
      <c r="K255" s="138"/>
      <c r="L255" s="138"/>
      <c r="M255" s="138"/>
      <c r="N255" s="138"/>
      <c r="O255" s="141">
        <f t="shared" si="9"/>
        <v>0</v>
      </c>
    </row>
    <row r="256" spans="1:15" x14ac:dyDescent="0.25">
      <c r="A256" s="558"/>
      <c r="B256" s="558"/>
      <c r="C256" s="106"/>
      <c r="D256" s="128">
        <v>113</v>
      </c>
      <c r="E256" s="124"/>
      <c r="F256" s="125"/>
      <c r="G256" s="138"/>
      <c r="H256" s="140" t="str">
        <f t="shared" si="8"/>
        <v>Se requiere asignar la fuente de financiamiento (FF)</v>
      </c>
      <c r="I256" s="138"/>
      <c r="J256" s="138"/>
      <c r="K256" s="138"/>
      <c r="L256" s="138"/>
      <c r="M256" s="138"/>
      <c r="N256" s="138"/>
      <c r="O256" s="141">
        <f t="shared" si="9"/>
        <v>0</v>
      </c>
    </row>
    <row r="257" spans="1:15" x14ac:dyDescent="0.25">
      <c r="A257" s="558"/>
      <c r="B257" s="558"/>
      <c r="C257" s="106"/>
      <c r="D257" s="128">
        <v>113</v>
      </c>
      <c r="E257" s="124"/>
      <c r="F257" s="125"/>
      <c r="G257" s="138"/>
      <c r="H257" s="140" t="str">
        <f t="shared" si="8"/>
        <v>Se requiere asignar la fuente de financiamiento (FF)</v>
      </c>
      <c r="I257" s="138"/>
      <c r="J257" s="138"/>
      <c r="K257" s="138"/>
      <c r="L257" s="138"/>
      <c r="M257" s="138"/>
      <c r="N257" s="138"/>
      <c r="O257" s="141">
        <f t="shared" si="9"/>
        <v>0</v>
      </c>
    </row>
    <row r="258" spans="1:15" x14ac:dyDescent="0.25">
      <c r="A258" s="558"/>
      <c r="B258" s="558"/>
      <c r="C258" s="106"/>
      <c r="D258" s="128">
        <v>113</v>
      </c>
      <c r="E258" s="124"/>
      <c r="F258" s="125"/>
      <c r="G258" s="137"/>
      <c r="H258" s="140" t="str">
        <f t="shared" si="8"/>
        <v>Se requiere asignar la fuente de financiamiento (FF)</v>
      </c>
      <c r="I258" s="137"/>
      <c r="J258" s="137"/>
      <c r="K258" s="137"/>
      <c r="L258" s="137"/>
      <c r="M258" s="137"/>
      <c r="N258" s="137"/>
      <c r="O258" s="141">
        <f t="shared" si="9"/>
        <v>0</v>
      </c>
    </row>
    <row r="259" spans="1:15" x14ac:dyDescent="0.25">
      <c r="A259" s="558"/>
      <c r="B259" s="558"/>
      <c r="C259" s="106"/>
      <c r="D259" s="128">
        <v>113</v>
      </c>
      <c r="E259" s="124"/>
      <c r="F259" s="125"/>
      <c r="G259" s="138"/>
      <c r="H259" s="140" t="str">
        <f t="shared" si="8"/>
        <v>Se requiere asignar la fuente de financiamiento (FF)</v>
      </c>
      <c r="I259" s="138"/>
      <c r="J259" s="138"/>
      <c r="K259" s="138"/>
      <c r="L259" s="138"/>
      <c r="M259" s="138"/>
      <c r="N259" s="138"/>
      <c r="O259" s="141">
        <f t="shared" si="9"/>
        <v>0</v>
      </c>
    </row>
    <row r="260" spans="1:15" x14ac:dyDescent="0.25">
      <c r="A260" s="558"/>
      <c r="B260" s="558"/>
      <c r="C260" s="106"/>
      <c r="D260" s="128">
        <v>113</v>
      </c>
      <c r="E260" s="124"/>
      <c r="F260" s="125"/>
      <c r="G260" s="138"/>
      <c r="H260" s="140" t="str">
        <f t="shared" ref="H260:H323" si="10">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11">SUM(H260:N260)</f>
        <v>0</v>
      </c>
    </row>
    <row r="261" spans="1:15" x14ac:dyDescent="0.25">
      <c r="A261" s="558"/>
      <c r="B261" s="558"/>
      <c r="C261" s="106"/>
      <c r="D261" s="128">
        <v>113</v>
      </c>
      <c r="E261" s="124"/>
      <c r="F261" s="125"/>
      <c r="G261" s="138"/>
      <c r="H261" s="140" t="str">
        <f t="shared" si="10"/>
        <v>Se requiere asignar la fuente de financiamiento (FF)</v>
      </c>
      <c r="I261" s="138"/>
      <c r="J261" s="138"/>
      <c r="K261" s="138"/>
      <c r="L261" s="138"/>
      <c r="M261" s="138"/>
      <c r="N261" s="138"/>
      <c r="O261" s="141">
        <f t="shared" si="11"/>
        <v>0</v>
      </c>
    </row>
    <row r="262" spans="1:15" x14ac:dyDescent="0.25">
      <c r="A262" s="558"/>
      <c r="B262" s="558"/>
      <c r="C262" s="106"/>
      <c r="D262" s="128">
        <v>113</v>
      </c>
      <c r="E262" s="124"/>
      <c r="F262" s="125"/>
      <c r="G262" s="138"/>
      <c r="H262" s="140" t="str">
        <f t="shared" si="10"/>
        <v>Se requiere asignar la fuente de financiamiento (FF)</v>
      </c>
      <c r="I262" s="138"/>
      <c r="J262" s="138"/>
      <c r="K262" s="138"/>
      <c r="L262" s="138"/>
      <c r="M262" s="138"/>
      <c r="N262" s="138"/>
      <c r="O262" s="141">
        <f t="shared" si="11"/>
        <v>0</v>
      </c>
    </row>
    <row r="263" spans="1:15" x14ac:dyDescent="0.25">
      <c r="A263" s="558"/>
      <c r="B263" s="558"/>
      <c r="C263" s="106"/>
      <c r="D263" s="128">
        <v>113</v>
      </c>
      <c r="E263" s="124"/>
      <c r="F263" s="125"/>
      <c r="G263" s="137"/>
      <c r="H263" s="140" t="str">
        <f t="shared" si="10"/>
        <v>Se requiere asignar la fuente de financiamiento (FF)</v>
      </c>
      <c r="I263" s="137"/>
      <c r="J263" s="137"/>
      <c r="K263" s="137"/>
      <c r="L263" s="137"/>
      <c r="M263" s="137"/>
      <c r="N263" s="137"/>
      <c r="O263" s="141">
        <f t="shared" si="11"/>
        <v>0</v>
      </c>
    </row>
    <row r="264" spans="1:15" x14ac:dyDescent="0.25">
      <c r="A264" s="558"/>
      <c r="B264" s="558"/>
      <c r="C264" s="106"/>
      <c r="D264" s="128">
        <v>113</v>
      </c>
      <c r="E264" s="124"/>
      <c r="F264" s="125"/>
      <c r="G264" s="138"/>
      <c r="H264" s="140" t="str">
        <f t="shared" si="10"/>
        <v>Se requiere asignar la fuente de financiamiento (FF)</v>
      </c>
      <c r="I264" s="138"/>
      <c r="J264" s="138"/>
      <c r="K264" s="138"/>
      <c r="L264" s="138"/>
      <c r="M264" s="138"/>
      <c r="N264" s="138"/>
      <c r="O264" s="141">
        <f t="shared" si="11"/>
        <v>0</v>
      </c>
    </row>
    <row r="265" spans="1:15" x14ac:dyDescent="0.25">
      <c r="A265" s="558"/>
      <c r="B265" s="558"/>
      <c r="C265" s="106"/>
      <c r="D265" s="128">
        <v>113</v>
      </c>
      <c r="E265" s="124"/>
      <c r="F265" s="125"/>
      <c r="G265" s="138"/>
      <c r="H265" s="140" t="str">
        <f t="shared" si="10"/>
        <v>Se requiere asignar la fuente de financiamiento (FF)</v>
      </c>
      <c r="I265" s="138"/>
      <c r="J265" s="138"/>
      <c r="K265" s="138"/>
      <c r="L265" s="138"/>
      <c r="M265" s="138"/>
      <c r="N265" s="138"/>
      <c r="O265" s="141">
        <f t="shared" si="11"/>
        <v>0</v>
      </c>
    </row>
    <row r="266" spans="1:15" x14ac:dyDescent="0.25">
      <c r="A266" s="558"/>
      <c r="B266" s="558"/>
      <c r="C266" s="106"/>
      <c r="D266" s="128">
        <v>113</v>
      </c>
      <c r="E266" s="124"/>
      <c r="F266" s="125"/>
      <c r="G266" s="137"/>
      <c r="H266" s="140" t="str">
        <f t="shared" si="10"/>
        <v>Se requiere asignar la fuente de financiamiento (FF)</v>
      </c>
      <c r="I266" s="137"/>
      <c r="J266" s="137"/>
      <c r="K266" s="137"/>
      <c r="L266" s="137"/>
      <c r="M266" s="137"/>
      <c r="N266" s="137"/>
      <c r="O266" s="141">
        <f t="shared" si="11"/>
        <v>0</v>
      </c>
    </row>
    <row r="267" spans="1:15" x14ac:dyDescent="0.25">
      <c r="A267" s="558"/>
      <c r="B267" s="558"/>
      <c r="C267" s="106"/>
      <c r="D267" s="128">
        <v>113</v>
      </c>
      <c r="E267" s="124"/>
      <c r="F267" s="125"/>
      <c r="G267" s="138"/>
      <c r="H267" s="140" t="str">
        <f t="shared" si="10"/>
        <v>Se requiere asignar la fuente de financiamiento (FF)</v>
      </c>
      <c r="I267" s="138"/>
      <c r="J267" s="138"/>
      <c r="K267" s="138"/>
      <c r="L267" s="138"/>
      <c r="M267" s="138"/>
      <c r="N267" s="138"/>
      <c r="O267" s="141">
        <f t="shared" si="11"/>
        <v>0</v>
      </c>
    </row>
    <row r="268" spans="1:15" x14ac:dyDescent="0.25">
      <c r="A268" s="558"/>
      <c r="B268" s="558"/>
      <c r="C268" s="106"/>
      <c r="D268" s="128">
        <v>113</v>
      </c>
      <c r="E268" s="124"/>
      <c r="F268" s="125"/>
      <c r="G268" s="138"/>
      <c r="H268" s="140" t="str">
        <f t="shared" si="10"/>
        <v>Se requiere asignar la fuente de financiamiento (FF)</v>
      </c>
      <c r="I268" s="138"/>
      <c r="J268" s="138"/>
      <c r="K268" s="138"/>
      <c r="L268" s="138"/>
      <c r="M268" s="138"/>
      <c r="N268" s="138"/>
      <c r="O268" s="141">
        <f t="shared" si="11"/>
        <v>0</v>
      </c>
    </row>
    <row r="269" spans="1:15" x14ac:dyDescent="0.25">
      <c r="A269" s="558"/>
      <c r="B269" s="558"/>
      <c r="C269" s="106"/>
      <c r="D269" s="128">
        <v>113</v>
      </c>
      <c r="E269" s="124"/>
      <c r="F269" s="125"/>
      <c r="G269" s="138"/>
      <c r="H269" s="140" t="str">
        <f t="shared" si="10"/>
        <v>Se requiere asignar la fuente de financiamiento (FF)</v>
      </c>
      <c r="I269" s="138"/>
      <c r="J269" s="138"/>
      <c r="K269" s="138"/>
      <c r="L269" s="138"/>
      <c r="M269" s="138"/>
      <c r="N269" s="138"/>
      <c r="O269" s="141">
        <f t="shared" si="11"/>
        <v>0</v>
      </c>
    </row>
    <row r="270" spans="1:15" x14ac:dyDescent="0.25">
      <c r="A270" s="558"/>
      <c r="B270" s="558"/>
      <c r="C270" s="106"/>
      <c r="D270" s="128">
        <v>113</v>
      </c>
      <c r="E270" s="124"/>
      <c r="F270" s="125"/>
      <c r="G270" s="138"/>
      <c r="H270" s="140" t="str">
        <f t="shared" si="10"/>
        <v>Se requiere asignar la fuente de financiamiento (FF)</v>
      </c>
      <c r="I270" s="138"/>
      <c r="J270" s="138"/>
      <c r="K270" s="138"/>
      <c r="L270" s="138"/>
      <c r="M270" s="138"/>
      <c r="N270" s="138"/>
      <c r="O270" s="141">
        <f t="shared" si="11"/>
        <v>0</v>
      </c>
    </row>
    <row r="271" spans="1:15" x14ac:dyDescent="0.25">
      <c r="A271" s="558"/>
      <c r="B271" s="558"/>
      <c r="C271" s="106"/>
      <c r="D271" s="128">
        <v>113</v>
      </c>
      <c r="E271" s="124"/>
      <c r="F271" s="125"/>
      <c r="G271" s="138"/>
      <c r="H271" s="140" t="str">
        <f t="shared" si="10"/>
        <v>Se requiere asignar la fuente de financiamiento (FF)</v>
      </c>
      <c r="I271" s="138"/>
      <c r="J271" s="138"/>
      <c r="K271" s="138"/>
      <c r="L271" s="138"/>
      <c r="M271" s="138"/>
      <c r="N271" s="138"/>
      <c r="O271" s="141">
        <f t="shared" si="11"/>
        <v>0</v>
      </c>
    </row>
    <row r="272" spans="1:15" x14ac:dyDescent="0.25">
      <c r="A272" s="558"/>
      <c r="B272" s="558"/>
      <c r="C272" s="106"/>
      <c r="D272" s="128">
        <v>113</v>
      </c>
      <c r="E272" s="124"/>
      <c r="F272" s="125"/>
      <c r="G272" s="138"/>
      <c r="H272" s="140" t="str">
        <f t="shared" si="10"/>
        <v>Se requiere asignar la fuente de financiamiento (FF)</v>
      </c>
      <c r="I272" s="138"/>
      <c r="J272" s="138"/>
      <c r="K272" s="138"/>
      <c r="L272" s="138"/>
      <c r="M272" s="138"/>
      <c r="N272" s="138"/>
      <c r="O272" s="141">
        <f t="shared" si="11"/>
        <v>0</v>
      </c>
    </row>
    <row r="273" spans="1:15" x14ac:dyDescent="0.25">
      <c r="A273" s="558"/>
      <c r="B273" s="558"/>
      <c r="C273" s="106"/>
      <c r="D273" s="128">
        <v>113</v>
      </c>
      <c r="E273" s="124"/>
      <c r="F273" s="125"/>
      <c r="G273" s="137"/>
      <c r="H273" s="140" t="str">
        <f t="shared" si="10"/>
        <v>Se requiere asignar la fuente de financiamiento (FF)</v>
      </c>
      <c r="I273" s="137"/>
      <c r="J273" s="137"/>
      <c r="K273" s="137"/>
      <c r="L273" s="137"/>
      <c r="M273" s="137"/>
      <c r="N273" s="137"/>
      <c r="O273" s="141">
        <f t="shared" si="11"/>
        <v>0</v>
      </c>
    </row>
    <row r="274" spans="1:15" x14ac:dyDescent="0.25">
      <c r="A274" s="558"/>
      <c r="B274" s="558"/>
      <c r="C274" s="106"/>
      <c r="D274" s="128">
        <v>113</v>
      </c>
      <c r="E274" s="124"/>
      <c r="F274" s="125"/>
      <c r="G274" s="138"/>
      <c r="H274" s="140" t="str">
        <f t="shared" si="10"/>
        <v>Se requiere asignar la fuente de financiamiento (FF)</v>
      </c>
      <c r="I274" s="138"/>
      <c r="J274" s="138"/>
      <c r="K274" s="138"/>
      <c r="L274" s="138"/>
      <c r="M274" s="138"/>
      <c r="N274" s="138"/>
      <c r="O274" s="141">
        <f t="shared" si="11"/>
        <v>0</v>
      </c>
    </row>
    <row r="275" spans="1:15" x14ac:dyDescent="0.25">
      <c r="A275" s="558"/>
      <c r="B275" s="558"/>
      <c r="C275" s="106"/>
      <c r="D275" s="128">
        <v>113</v>
      </c>
      <c r="E275" s="124"/>
      <c r="F275" s="125"/>
      <c r="G275" s="137"/>
      <c r="H275" s="140" t="str">
        <f t="shared" si="10"/>
        <v>Se requiere asignar la fuente de financiamiento (FF)</v>
      </c>
      <c r="I275" s="137"/>
      <c r="J275" s="137"/>
      <c r="K275" s="137"/>
      <c r="L275" s="137"/>
      <c r="M275" s="137"/>
      <c r="N275" s="137"/>
      <c r="O275" s="141">
        <f t="shared" si="11"/>
        <v>0</v>
      </c>
    </row>
    <row r="276" spans="1:15" x14ac:dyDescent="0.25">
      <c r="A276" s="558"/>
      <c r="B276" s="558"/>
      <c r="C276" s="106"/>
      <c r="D276" s="128">
        <v>113</v>
      </c>
      <c r="E276" s="124"/>
      <c r="F276" s="125"/>
      <c r="G276" s="138"/>
      <c r="H276" s="140" t="str">
        <f t="shared" si="10"/>
        <v>Se requiere asignar la fuente de financiamiento (FF)</v>
      </c>
      <c r="I276" s="138"/>
      <c r="J276" s="138"/>
      <c r="K276" s="138"/>
      <c r="L276" s="138"/>
      <c r="M276" s="138"/>
      <c r="N276" s="138"/>
      <c r="O276" s="141">
        <f t="shared" si="11"/>
        <v>0</v>
      </c>
    </row>
    <row r="277" spans="1:15" x14ac:dyDescent="0.25">
      <c r="A277" s="558"/>
      <c r="B277" s="558"/>
      <c r="C277" s="106"/>
      <c r="D277" s="128">
        <v>113</v>
      </c>
      <c r="E277" s="124"/>
      <c r="F277" s="125"/>
      <c r="G277" s="138"/>
      <c r="H277" s="140" t="str">
        <f t="shared" si="10"/>
        <v>Se requiere asignar la fuente de financiamiento (FF)</v>
      </c>
      <c r="I277" s="138"/>
      <c r="J277" s="138"/>
      <c r="K277" s="138"/>
      <c r="L277" s="138"/>
      <c r="M277" s="138"/>
      <c r="N277" s="138"/>
      <c r="O277" s="141">
        <f t="shared" si="11"/>
        <v>0</v>
      </c>
    </row>
    <row r="278" spans="1:15" x14ac:dyDescent="0.25">
      <c r="A278" s="558"/>
      <c r="B278" s="558"/>
      <c r="C278" s="106"/>
      <c r="D278" s="128">
        <v>113</v>
      </c>
      <c r="E278" s="124"/>
      <c r="F278" s="125"/>
      <c r="G278" s="138"/>
      <c r="H278" s="140" t="str">
        <f t="shared" si="10"/>
        <v>Se requiere asignar la fuente de financiamiento (FF)</v>
      </c>
      <c r="I278" s="138"/>
      <c r="J278" s="138"/>
      <c r="K278" s="138"/>
      <c r="L278" s="138"/>
      <c r="M278" s="138"/>
      <c r="N278" s="138"/>
      <c r="O278" s="141">
        <f t="shared" si="11"/>
        <v>0</v>
      </c>
    </row>
    <row r="279" spans="1:15" x14ac:dyDescent="0.25">
      <c r="A279" s="558"/>
      <c r="B279" s="558"/>
      <c r="C279" s="106"/>
      <c r="D279" s="128">
        <v>113</v>
      </c>
      <c r="E279" s="124"/>
      <c r="F279" s="125"/>
      <c r="G279" s="138"/>
      <c r="H279" s="140" t="str">
        <f t="shared" si="10"/>
        <v>Se requiere asignar la fuente de financiamiento (FF)</v>
      </c>
      <c r="I279" s="138"/>
      <c r="J279" s="138"/>
      <c r="K279" s="138"/>
      <c r="L279" s="138"/>
      <c r="M279" s="138"/>
      <c r="N279" s="138"/>
      <c r="O279" s="141">
        <f t="shared" si="11"/>
        <v>0</v>
      </c>
    </row>
    <row r="280" spans="1:15" x14ac:dyDescent="0.25">
      <c r="A280" s="558"/>
      <c r="B280" s="558"/>
      <c r="C280" s="106"/>
      <c r="D280" s="128">
        <v>113</v>
      </c>
      <c r="E280" s="124"/>
      <c r="F280" s="125"/>
      <c r="G280" s="138"/>
      <c r="H280" s="140" t="str">
        <f t="shared" si="10"/>
        <v>Se requiere asignar la fuente de financiamiento (FF)</v>
      </c>
      <c r="I280" s="138"/>
      <c r="J280" s="138"/>
      <c r="K280" s="138"/>
      <c r="L280" s="138"/>
      <c r="M280" s="138"/>
      <c r="N280" s="138"/>
      <c r="O280" s="141">
        <f t="shared" si="11"/>
        <v>0</v>
      </c>
    </row>
    <row r="281" spans="1:15" x14ac:dyDescent="0.25">
      <c r="A281" s="558"/>
      <c r="B281" s="558"/>
      <c r="C281" s="106"/>
      <c r="D281" s="128">
        <v>113</v>
      </c>
      <c r="E281" s="124"/>
      <c r="F281" s="125"/>
      <c r="G281" s="138"/>
      <c r="H281" s="140" t="str">
        <f t="shared" si="10"/>
        <v>Se requiere asignar la fuente de financiamiento (FF)</v>
      </c>
      <c r="I281" s="138"/>
      <c r="J281" s="138"/>
      <c r="K281" s="138"/>
      <c r="L281" s="138"/>
      <c r="M281" s="138"/>
      <c r="N281" s="138"/>
      <c r="O281" s="141">
        <f t="shared" si="11"/>
        <v>0</v>
      </c>
    </row>
    <row r="282" spans="1:15" x14ac:dyDescent="0.25">
      <c r="A282" s="558"/>
      <c r="B282" s="558"/>
      <c r="C282" s="106"/>
      <c r="D282" s="128">
        <v>113</v>
      </c>
      <c r="E282" s="124"/>
      <c r="F282" s="125"/>
      <c r="G282" s="138"/>
      <c r="H282" s="140" t="str">
        <f t="shared" si="10"/>
        <v>Se requiere asignar la fuente de financiamiento (FF)</v>
      </c>
      <c r="I282" s="138"/>
      <c r="J282" s="138"/>
      <c r="K282" s="138"/>
      <c r="L282" s="138"/>
      <c r="M282" s="138"/>
      <c r="N282" s="138"/>
      <c r="O282" s="141">
        <f t="shared" si="11"/>
        <v>0</v>
      </c>
    </row>
    <row r="283" spans="1:15" x14ac:dyDescent="0.25">
      <c r="A283" s="558"/>
      <c r="B283" s="558"/>
      <c r="C283" s="106"/>
      <c r="D283" s="128">
        <v>113</v>
      </c>
      <c r="E283" s="124"/>
      <c r="F283" s="125"/>
      <c r="G283" s="138"/>
      <c r="H283" s="140" t="str">
        <f t="shared" si="10"/>
        <v>Se requiere asignar la fuente de financiamiento (FF)</v>
      </c>
      <c r="I283" s="138"/>
      <c r="J283" s="138"/>
      <c r="K283" s="138"/>
      <c r="L283" s="138"/>
      <c r="M283" s="138"/>
      <c r="N283" s="138"/>
      <c r="O283" s="141">
        <f t="shared" si="11"/>
        <v>0</v>
      </c>
    </row>
    <row r="284" spans="1:15" x14ac:dyDescent="0.25">
      <c r="A284" s="558"/>
      <c r="B284" s="558"/>
      <c r="C284" s="106"/>
      <c r="D284" s="128">
        <v>113</v>
      </c>
      <c r="E284" s="124"/>
      <c r="F284" s="125"/>
      <c r="G284" s="137"/>
      <c r="H284" s="140" t="str">
        <f t="shared" si="10"/>
        <v>Se requiere asignar la fuente de financiamiento (FF)</v>
      </c>
      <c r="I284" s="137"/>
      <c r="J284" s="137"/>
      <c r="K284" s="137"/>
      <c r="L284" s="137"/>
      <c r="M284" s="137"/>
      <c r="N284" s="137"/>
      <c r="O284" s="141">
        <f t="shared" si="11"/>
        <v>0</v>
      </c>
    </row>
    <row r="285" spans="1:15" x14ac:dyDescent="0.25">
      <c r="A285" s="558"/>
      <c r="B285" s="558"/>
      <c r="C285" s="106"/>
      <c r="D285" s="128">
        <v>113</v>
      </c>
      <c r="E285" s="124"/>
      <c r="F285" s="125"/>
      <c r="G285" s="138"/>
      <c r="H285" s="140" t="str">
        <f t="shared" si="10"/>
        <v>Se requiere asignar la fuente de financiamiento (FF)</v>
      </c>
      <c r="I285" s="138"/>
      <c r="J285" s="138"/>
      <c r="K285" s="138"/>
      <c r="L285" s="138"/>
      <c r="M285" s="138"/>
      <c r="N285" s="138"/>
      <c r="O285" s="141">
        <f t="shared" si="11"/>
        <v>0</v>
      </c>
    </row>
    <row r="286" spans="1:15" x14ac:dyDescent="0.25">
      <c r="A286" s="558"/>
      <c r="B286" s="558"/>
      <c r="C286" s="106"/>
      <c r="D286" s="128">
        <v>113</v>
      </c>
      <c r="E286" s="124"/>
      <c r="F286" s="125"/>
      <c r="G286" s="138"/>
      <c r="H286" s="140" t="str">
        <f t="shared" si="10"/>
        <v>Se requiere asignar la fuente de financiamiento (FF)</v>
      </c>
      <c r="I286" s="138"/>
      <c r="J286" s="138"/>
      <c r="K286" s="138"/>
      <c r="L286" s="138"/>
      <c r="M286" s="138"/>
      <c r="N286" s="138"/>
      <c r="O286" s="141">
        <f t="shared" si="11"/>
        <v>0</v>
      </c>
    </row>
    <row r="287" spans="1:15" x14ac:dyDescent="0.25">
      <c r="A287" s="558"/>
      <c r="B287" s="558"/>
      <c r="C287" s="106"/>
      <c r="D287" s="128">
        <v>113</v>
      </c>
      <c r="E287" s="124"/>
      <c r="F287" s="125"/>
      <c r="G287" s="138"/>
      <c r="H287" s="140" t="str">
        <f t="shared" si="10"/>
        <v>Se requiere asignar la fuente de financiamiento (FF)</v>
      </c>
      <c r="I287" s="138"/>
      <c r="J287" s="138"/>
      <c r="K287" s="138"/>
      <c r="L287" s="138"/>
      <c r="M287" s="138"/>
      <c r="N287" s="138"/>
      <c r="O287" s="141">
        <f t="shared" si="11"/>
        <v>0</v>
      </c>
    </row>
    <row r="288" spans="1:15" x14ac:dyDescent="0.25">
      <c r="A288" s="558"/>
      <c r="B288" s="558"/>
      <c r="C288" s="106"/>
      <c r="D288" s="128">
        <v>113</v>
      </c>
      <c r="E288" s="124"/>
      <c r="F288" s="125"/>
      <c r="G288" s="138"/>
      <c r="H288" s="140" t="str">
        <f t="shared" si="10"/>
        <v>Se requiere asignar la fuente de financiamiento (FF)</v>
      </c>
      <c r="I288" s="138"/>
      <c r="J288" s="138"/>
      <c r="K288" s="138"/>
      <c r="L288" s="138"/>
      <c r="M288" s="138"/>
      <c r="N288" s="138"/>
      <c r="O288" s="141">
        <f t="shared" si="11"/>
        <v>0</v>
      </c>
    </row>
    <row r="289" spans="1:15" x14ac:dyDescent="0.25">
      <c r="A289" s="558"/>
      <c r="B289" s="558"/>
      <c r="C289" s="106"/>
      <c r="D289" s="128">
        <v>113</v>
      </c>
      <c r="E289" s="124"/>
      <c r="F289" s="125"/>
      <c r="G289" s="138"/>
      <c r="H289" s="140" t="str">
        <f t="shared" si="10"/>
        <v>Se requiere asignar la fuente de financiamiento (FF)</v>
      </c>
      <c r="I289" s="138"/>
      <c r="J289" s="138"/>
      <c r="K289" s="138"/>
      <c r="L289" s="138"/>
      <c r="M289" s="138"/>
      <c r="N289" s="138"/>
      <c r="O289" s="141">
        <f t="shared" si="11"/>
        <v>0</v>
      </c>
    </row>
    <row r="290" spans="1:15" x14ac:dyDescent="0.25">
      <c r="A290" s="558"/>
      <c r="B290" s="558"/>
      <c r="C290" s="106"/>
      <c r="D290" s="128">
        <v>113</v>
      </c>
      <c r="E290" s="124"/>
      <c r="F290" s="125"/>
      <c r="G290" s="138"/>
      <c r="H290" s="140" t="str">
        <f t="shared" si="10"/>
        <v>Se requiere asignar la fuente de financiamiento (FF)</v>
      </c>
      <c r="I290" s="138"/>
      <c r="J290" s="138"/>
      <c r="K290" s="138"/>
      <c r="L290" s="138"/>
      <c r="M290" s="138"/>
      <c r="N290" s="138"/>
      <c r="O290" s="141">
        <f t="shared" si="11"/>
        <v>0</v>
      </c>
    </row>
    <row r="291" spans="1:15" x14ac:dyDescent="0.25">
      <c r="A291" s="558"/>
      <c r="B291" s="558"/>
      <c r="C291" s="106"/>
      <c r="D291" s="128">
        <v>113</v>
      </c>
      <c r="E291" s="124"/>
      <c r="F291" s="125"/>
      <c r="G291" s="138"/>
      <c r="H291" s="140" t="str">
        <f t="shared" si="10"/>
        <v>Se requiere asignar la fuente de financiamiento (FF)</v>
      </c>
      <c r="I291" s="138"/>
      <c r="J291" s="138"/>
      <c r="K291" s="138"/>
      <c r="L291" s="138"/>
      <c r="M291" s="138"/>
      <c r="N291" s="138"/>
      <c r="O291" s="141">
        <f t="shared" si="11"/>
        <v>0</v>
      </c>
    </row>
    <row r="292" spans="1:15" x14ac:dyDescent="0.25">
      <c r="A292" s="558"/>
      <c r="B292" s="558"/>
      <c r="C292" s="106"/>
      <c r="D292" s="128">
        <v>113</v>
      </c>
      <c r="E292" s="124"/>
      <c r="F292" s="125"/>
      <c r="G292" s="138"/>
      <c r="H292" s="140" t="str">
        <f t="shared" si="10"/>
        <v>Se requiere asignar la fuente de financiamiento (FF)</v>
      </c>
      <c r="I292" s="138"/>
      <c r="J292" s="138"/>
      <c r="K292" s="138"/>
      <c r="L292" s="138"/>
      <c r="M292" s="138"/>
      <c r="N292" s="138"/>
      <c r="O292" s="141">
        <f t="shared" si="11"/>
        <v>0</v>
      </c>
    </row>
    <row r="293" spans="1:15" x14ac:dyDescent="0.25">
      <c r="A293" s="558"/>
      <c r="B293" s="558"/>
      <c r="C293" s="106"/>
      <c r="D293" s="128">
        <v>113</v>
      </c>
      <c r="E293" s="124"/>
      <c r="F293" s="125"/>
      <c r="G293" s="138"/>
      <c r="H293" s="140" t="str">
        <f t="shared" si="10"/>
        <v>Se requiere asignar la fuente de financiamiento (FF)</v>
      </c>
      <c r="I293" s="138"/>
      <c r="J293" s="138"/>
      <c r="K293" s="138"/>
      <c r="L293" s="138"/>
      <c r="M293" s="138"/>
      <c r="N293" s="138"/>
      <c r="O293" s="141">
        <f t="shared" si="11"/>
        <v>0</v>
      </c>
    </row>
    <row r="294" spans="1:15" x14ac:dyDescent="0.25">
      <c r="A294" s="558"/>
      <c r="B294" s="558"/>
      <c r="C294" s="106"/>
      <c r="D294" s="128">
        <v>113</v>
      </c>
      <c r="E294" s="124"/>
      <c r="F294" s="125"/>
      <c r="G294" s="137"/>
      <c r="H294" s="140" t="str">
        <f t="shared" si="10"/>
        <v>Se requiere asignar la fuente de financiamiento (FF)</v>
      </c>
      <c r="I294" s="137"/>
      <c r="J294" s="137"/>
      <c r="K294" s="137"/>
      <c r="L294" s="137"/>
      <c r="M294" s="137"/>
      <c r="N294" s="137"/>
      <c r="O294" s="141">
        <f t="shared" si="11"/>
        <v>0</v>
      </c>
    </row>
    <row r="295" spans="1:15" x14ac:dyDescent="0.25">
      <c r="A295" s="558"/>
      <c r="B295" s="558"/>
      <c r="C295" s="106"/>
      <c r="D295" s="128">
        <v>113</v>
      </c>
      <c r="E295" s="124"/>
      <c r="F295" s="125"/>
      <c r="G295" s="138"/>
      <c r="H295" s="140" t="str">
        <f t="shared" si="10"/>
        <v>Se requiere asignar la fuente de financiamiento (FF)</v>
      </c>
      <c r="I295" s="138"/>
      <c r="J295" s="138"/>
      <c r="K295" s="138"/>
      <c r="L295" s="138"/>
      <c r="M295" s="138"/>
      <c r="N295" s="138"/>
      <c r="O295" s="141">
        <f t="shared" si="11"/>
        <v>0</v>
      </c>
    </row>
    <row r="296" spans="1:15" x14ac:dyDescent="0.25">
      <c r="A296" s="558"/>
      <c r="B296" s="558"/>
      <c r="C296" s="106"/>
      <c r="D296" s="128">
        <v>113</v>
      </c>
      <c r="E296" s="124"/>
      <c r="F296" s="125"/>
      <c r="G296" s="138"/>
      <c r="H296" s="140" t="str">
        <f t="shared" si="10"/>
        <v>Se requiere asignar la fuente de financiamiento (FF)</v>
      </c>
      <c r="I296" s="138"/>
      <c r="J296" s="138"/>
      <c r="K296" s="138"/>
      <c r="L296" s="138"/>
      <c r="M296" s="138"/>
      <c r="N296" s="138"/>
      <c r="O296" s="141">
        <f t="shared" si="11"/>
        <v>0</v>
      </c>
    </row>
    <row r="297" spans="1:15" x14ac:dyDescent="0.25">
      <c r="A297" s="558"/>
      <c r="B297" s="558"/>
      <c r="C297" s="106"/>
      <c r="D297" s="128">
        <v>113</v>
      </c>
      <c r="E297" s="124"/>
      <c r="F297" s="125"/>
      <c r="G297" s="138"/>
      <c r="H297" s="140" t="str">
        <f t="shared" si="10"/>
        <v>Se requiere asignar la fuente de financiamiento (FF)</v>
      </c>
      <c r="I297" s="138"/>
      <c r="J297" s="138"/>
      <c r="K297" s="138"/>
      <c r="L297" s="138"/>
      <c r="M297" s="138"/>
      <c r="N297" s="138"/>
      <c r="O297" s="141">
        <f t="shared" si="11"/>
        <v>0</v>
      </c>
    </row>
    <row r="298" spans="1:15" x14ac:dyDescent="0.25">
      <c r="A298" s="558"/>
      <c r="B298" s="558"/>
      <c r="C298" s="106"/>
      <c r="D298" s="128">
        <v>113</v>
      </c>
      <c r="E298" s="124"/>
      <c r="F298" s="125"/>
      <c r="G298" s="138"/>
      <c r="H298" s="140" t="str">
        <f t="shared" si="10"/>
        <v>Se requiere asignar la fuente de financiamiento (FF)</v>
      </c>
      <c r="I298" s="138"/>
      <c r="J298" s="138"/>
      <c r="K298" s="138"/>
      <c r="L298" s="138"/>
      <c r="M298" s="138"/>
      <c r="N298" s="138"/>
      <c r="O298" s="141">
        <f t="shared" si="11"/>
        <v>0</v>
      </c>
    </row>
    <row r="299" spans="1:15" x14ac:dyDescent="0.25">
      <c r="A299" s="558"/>
      <c r="B299" s="558"/>
      <c r="C299" s="106"/>
      <c r="D299" s="128">
        <v>113</v>
      </c>
      <c r="E299" s="124"/>
      <c r="F299" s="125"/>
      <c r="G299" s="137"/>
      <c r="H299" s="140" t="str">
        <f t="shared" si="10"/>
        <v>Se requiere asignar la fuente de financiamiento (FF)</v>
      </c>
      <c r="I299" s="137"/>
      <c r="J299" s="137"/>
      <c r="K299" s="137"/>
      <c r="L299" s="137"/>
      <c r="M299" s="137"/>
      <c r="N299" s="137"/>
      <c r="O299" s="141">
        <f t="shared" si="11"/>
        <v>0</v>
      </c>
    </row>
    <row r="300" spans="1:15" x14ac:dyDescent="0.25">
      <c r="A300" s="558"/>
      <c r="B300" s="558"/>
      <c r="C300" s="106"/>
      <c r="D300" s="128">
        <v>113</v>
      </c>
      <c r="E300" s="124"/>
      <c r="F300" s="125"/>
      <c r="G300" s="138"/>
      <c r="H300" s="140" t="str">
        <f t="shared" si="10"/>
        <v>Se requiere asignar la fuente de financiamiento (FF)</v>
      </c>
      <c r="I300" s="138"/>
      <c r="J300" s="138"/>
      <c r="K300" s="138"/>
      <c r="L300" s="138"/>
      <c r="M300" s="138"/>
      <c r="N300" s="138"/>
      <c r="O300" s="141">
        <f t="shared" si="11"/>
        <v>0</v>
      </c>
    </row>
    <row r="301" spans="1:15" x14ac:dyDescent="0.25">
      <c r="A301" s="558"/>
      <c r="B301" s="558"/>
      <c r="C301" s="106"/>
      <c r="D301" s="128">
        <v>113</v>
      </c>
      <c r="E301" s="124"/>
      <c r="F301" s="125"/>
      <c r="G301" s="138"/>
      <c r="H301" s="140" t="str">
        <f t="shared" si="10"/>
        <v>Se requiere asignar la fuente de financiamiento (FF)</v>
      </c>
      <c r="I301" s="138"/>
      <c r="J301" s="138"/>
      <c r="K301" s="138"/>
      <c r="L301" s="138"/>
      <c r="M301" s="138"/>
      <c r="N301" s="138"/>
      <c r="O301" s="141">
        <f t="shared" si="11"/>
        <v>0</v>
      </c>
    </row>
    <row r="302" spans="1:15" x14ac:dyDescent="0.25">
      <c r="A302" s="558"/>
      <c r="B302" s="558"/>
      <c r="C302" s="106"/>
      <c r="D302" s="128">
        <v>113</v>
      </c>
      <c r="E302" s="124"/>
      <c r="F302" s="125"/>
      <c r="G302" s="138"/>
      <c r="H302" s="140" t="str">
        <f t="shared" si="10"/>
        <v>Se requiere asignar la fuente de financiamiento (FF)</v>
      </c>
      <c r="I302" s="138"/>
      <c r="J302" s="138"/>
      <c r="K302" s="138"/>
      <c r="L302" s="138"/>
      <c r="M302" s="138"/>
      <c r="N302" s="138"/>
      <c r="O302" s="141">
        <f t="shared" si="11"/>
        <v>0</v>
      </c>
    </row>
    <row r="303" spans="1:15" x14ac:dyDescent="0.25">
      <c r="A303" s="558"/>
      <c r="B303" s="558"/>
      <c r="C303" s="106"/>
      <c r="D303" s="128">
        <v>113</v>
      </c>
      <c r="E303" s="124"/>
      <c r="F303" s="125"/>
      <c r="G303" s="138"/>
      <c r="H303" s="140" t="str">
        <f t="shared" si="10"/>
        <v>Se requiere asignar la fuente de financiamiento (FF)</v>
      </c>
      <c r="I303" s="138"/>
      <c r="J303" s="138"/>
      <c r="K303" s="138"/>
      <c r="L303" s="138"/>
      <c r="M303" s="138"/>
      <c r="N303" s="138"/>
      <c r="O303" s="141">
        <f t="shared" si="11"/>
        <v>0</v>
      </c>
    </row>
    <row r="304" spans="1:15" x14ac:dyDescent="0.25">
      <c r="A304" s="558"/>
      <c r="B304" s="558"/>
      <c r="C304" s="106"/>
      <c r="D304" s="128">
        <v>113</v>
      </c>
      <c r="E304" s="124"/>
      <c r="F304" s="125"/>
      <c r="G304" s="138"/>
      <c r="H304" s="140" t="str">
        <f t="shared" si="10"/>
        <v>Se requiere asignar la fuente de financiamiento (FF)</v>
      </c>
      <c r="I304" s="138"/>
      <c r="J304" s="138"/>
      <c r="K304" s="138"/>
      <c r="L304" s="138"/>
      <c r="M304" s="138"/>
      <c r="N304" s="138"/>
      <c r="O304" s="141">
        <f t="shared" si="11"/>
        <v>0</v>
      </c>
    </row>
    <row r="305" spans="1:15" x14ac:dyDescent="0.25">
      <c r="A305" s="558"/>
      <c r="B305" s="558"/>
      <c r="C305" s="106"/>
      <c r="D305" s="128">
        <v>113</v>
      </c>
      <c r="E305" s="124"/>
      <c r="F305" s="125"/>
      <c r="G305" s="138"/>
      <c r="H305" s="140" t="str">
        <f t="shared" si="10"/>
        <v>Se requiere asignar la fuente de financiamiento (FF)</v>
      </c>
      <c r="I305" s="138"/>
      <c r="J305" s="138"/>
      <c r="K305" s="138"/>
      <c r="L305" s="138"/>
      <c r="M305" s="138"/>
      <c r="N305" s="138"/>
      <c r="O305" s="141">
        <f t="shared" si="11"/>
        <v>0</v>
      </c>
    </row>
    <row r="306" spans="1:15" x14ac:dyDescent="0.25">
      <c r="A306" s="558"/>
      <c r="B306" s="558"/>
      <c r="C306" s="106"/>
      <c r="D306" s="128">
        <v>113</v>
      </c>
      <c r="E306" s="124"/>
      <c r="F306" s="125"/>
      <c r="G306" s="138"/>
      <c r="H306" s="140" t="str">
        <f t="shared" si="10"/>
        <v>Se requiere asignar la fuente de financiamiento (FF)</v>
      </c>
      <c r="I306" s="138"/>
      <c r="J306" s="138"/>
      <c r="K306" s="138"/>
      <c r="L306" s="138"/>
      <c r="M306" s="138"/>
      <c r="N306" s="138"/>
      <c r="O306" s="141">
        <f t="shared" si="11"/>
        <v>0</v>
      </c>
    </row>
    <row r="307" spans="1:15" x14ac:dyDescent="0.25">
      <c r="A307" s="558"/>
      <c r="B307" s="558"/>
      <c r="C307" s="106"/>
      <c r="D307" s="128">
        <v>113</v>
      </c>
      <c r="E307" s="124"/>
      <c r="F307" s="125"/>
      <c r="G307" s="138"/>
      <c r="H307" s="140" t="str">
        <f t="shared" si="10"/>
        <v>Se requiere asignar la fuente de financiamiento (FF)</v>
      </c>
      <c r="I307" s="138"/>
      <c r="J307" s="138"/>
      <c r="K307" s="138"/>
      <c r="L307" s="138"/>
      <c r="M307" s="138"/>
      <c r="N307" s="138"/>
      <c r="O307" s="141">
        <f t="shared" si="11"/>
        <v>0</v>
      </c>
    </row>
    <row r="308" spans="1:15" x14ac:dyDescent="0.25">
      <c r="A308" s="558"/>
      <c r="B308" s="558"/>
      <c r="C308" s="106"/>
      <c r="D308" s="128">
        <v>113</v>
      </c>
      <c r="E308" s="124"/>
      <c r="F308" s="125"/>
      <c r="G308" s="138"/>
      <c r="H308" s="140" t="str">
        <f t="shared" si="10"/>
        <v>Se requiere asignar la fuente de financiamiento (FF)</v>
      </c>
      <c r="I308" s="138"/>
      <c r="J308" s="138"/>
      <c r="K308" s="138"/>
      <c r="L308" s="138"/>
      <c r="M308" s="138"/>
      <c r="N308" s="138"/>
      <c r="O308" s="141">
        <f t="shared" si="11"/>
        <v>0</v>
      </c>
    </row>
    <row r="309" spans="1:15" x14ac:dyDescent="0.25">
      <c r="A309" s="558"/>
      <c r="B309" s="558"/>
      <c r="C309" s="106"/>
      <c r="D309" s="128">
        <v>113</v>
      </c>
      <c r="E309" s="124"/>
      <c r="F309" s="125"/>
      <c r="G309" s="137"/>
      <c r="H309" s="140" t="str">
        <f t="shared" si="10"/>
        <v>Se requiere asignar la fuente de financiamiento (FF)</v>
      </c>
      <c r="I309" s="137"/>
      <c r="J309" s="137"/>
      <c r="K309" s="137"/>
      <c r="L309" s="137"/>
      <c r="M309" s="137"/>
      <c r="N309" s="137"/>
      <c r="O309" s="141">
        <f t="shared" si="11"/>
        <v>0</v>
      </c>
    </row>
    <row r="310" spans="1:15" x14ac:dyDescent="0.25">
      <c r="A310" s="558"/>
      <c r="B310" s="558"/>
      <c r="C310" s="106"/>
      <c r="D310" s="128">
        <v>113</v>
      </c>
      <c r="E310" s="124"/>
      <c r="F310" s="125"/>
      <c r="G310" s="137"/>
      <c r="H310" s="140" t="str">
        <f t="shared" si="10"/>
        <v>Se requiere asignar la fuente de financiamiento (FF)</v>
      </c>
      <c r="I310" s="137"/>
      <c r="J310" s="137"/>
      <c r="K310" s="137"/>
      <c r="L310" s="137"/>
      <c r="M310" s="137"/>
      <c r="N310" s="137"/>
      <c r="O310" s="141">
        <f t="shared" si="11"/>
        <v>0</v>
      </c>
    </row>
    <row r="311" spans="1:15" x14ac:dyDescent="0.25">
      <c r="A311" s="558"/>
      <c r="B311" s="558"/>
      <c r="C311" s="106"/>
      <c r="D311" s="128">
        <v>113</v>
      </c>
      <c r="E311" s="124"/>
      <c r="F311" s="125"/>
      <c r="G311" s="138"/>
      <c r="H311" s="140" t="str">
        <f t="shared" si="10"/>
        <v>Se requiere asignar la fuente de financiamiento (FF)</v>
      </c>
      <c r="I311" s="138"/>
      <c r="J311" s="138"/>
      <c r="K311" s="138"/>
      <c r="L311" s="138"/>
      <c r="M311" s="138"/>
      <c r="N311" s="138"/>
      <c r="O311" s="141">
        <f t="shared" si="11"/>
        <v>0</v>
      </c>
    </row>
    <row r="312" spans="1:15" x14ac:dyDescent="0.25">
      <c r="A312" s="558"/>
      <c r="B312" s="558"/>
      <c r="C312" s="106"/>
      <c r="D312" s="128">
        <v>113</v>
      </c>
      <c r="E312" s="124"/>
      <c r="F312" s="125"/>
      <c r="G312" s="138"/>
      <c r="H312" s="140" t="str">
        <f t="shared" si="10"/>
        <v>Se requiere asignar la fuente de financiamiento (FF)</v>
      </c>
      <c r="I312" s="138"/>
      <c r="J312" s="138"/>
      <c r="K312" s="138"/>
      <c r="L312" s="138"/>
      <c r="M312" s="138"/>
      <c r="N312" s="138"/>
      <c r="O312" s="141">
        <f t="shared" si="11"/>
        <v>0</v>
      </c>
    </row>
    <row r="313" spans="1:15" x14ac:dyDescent="0.25">
      <c r="A313" s="558"/>
      <c r="B313" s="558"/>
      <c r="C313" s="106"/>
      <c r="D313" s="128">
        <v>113</v>
      </c>
      <c r="E313" s="124"/>
      <c r="F313" s="125"/>
      <c r="G313" s="138"/>
      <c r="H313" s="140" t="str">
        <f t="shared" si="10"/>
        <v>Se requiere asignar la fuente de financiamiento (FF)</v>
      </c>
      <c r="I313" s="138"/>
      <c r="J313" s="138"/>
      <c r="K313" s="138"/>
      <c r="L313" s="138"/>
      <c r="M313" s="138"/>
      <c r="N313" s="138"/>
      <c r="O313" s="141">
        <f t="shared" si="11"/>
        <v>0</v>
      </c>
    </row>
    <row r="314" spans="1:15" x14ac:dyDescent="0.25">
      <c r="A314" s="558"/>
      <c r="B314" s="558"/>
      <c r="C314" s="106"/>
      <c r="D314" s="128">
        <v>113</v>
      </c>
      <c r="E314" s="124"/>
      <c r="F314" s="125"/>
      <c r="G314" s="138"/>
      <c r="H314" s="140" t="str">
        <f t="shared" si="10"/>
        <v>Se requiere asignar la fuente de financiamiento (FF)</v>
      </c>
      <c r="I314" s="138"/>
      <c r="J314" s="138"/>
      <c r="K314" s="138"/>
      <c r="L314" s="138"/>
      <c r="M314" s="138"/>
      <c r="N314" s="138"/>
      <c r="O314" s="141">
        <f t="shared" si="11"/>
        <v>0</v>
      </c>
    </row>
    <row r="315" spans="1:15" x14ac:dyDescent="0.25">
      <c r="A315" s="558"/>
      <c r="B315" s="558"/>
      <c r="C315" s="106"/>
      <c r="D315" s="128">
        <v>113</v>
      </c>
      <c r="E315" s="124"/>
      <c r="F315" s="125"/>
      <c r="G315" s="138"/>
      <c r="H315" s="140" t="str">
        <f t="shared" si="10"/>
        <v>Se requiere asignar la fuente de financiamiento (FF)</v>
      </c>
      <c r="I315" s="138"/>
      <c r="J315" s="138"/>
      <c r="K315" s="138"/>
      <c r="L315" s="138"/>
      <c r="M315" s="138"/>
      <c r="N315" s="138"/>
      <c r="O315" s="141">
        <f t="shared" si="11"/>
        <v>0</v>
      </c>
    </row>
    <row r="316" spans="1:15" x14ac:dyDescent="0.25">
      <c r="A316" s="558"/>
      <c r="B316" s="558"/>
      <c r="C316" s="106"/>
      <c r="D316" s="128">
        <v>113</v>
      </c>
      <c r="E316" s="124"/>
      <c r="F316" s="125"/>
      <c r="G316" s="138"/>
      <c r="H316" s="140" t="str">
        <f t="shared" si="10"/>
        <v>Se requiere asignar la fuente de financiamiento (FF)</v>
      </c>
      <c r="I316" s="138"/>
      <c r="J316" s="138"/>
      <c r="K316" s="138"/>
      <c r="L316" s="138"/>
      <c r="M316" s="138"/>
      <c r="N316" s="138"/>
      <c r="O316" s="141">
        <f t="shared" si="11"/>
        <v>0</v>
      </c>
    </row>
    <row r="317" spans="1:15" x14ac:dyDescent="0.25">
      <c r="A317" s="558"/>
      <c r="B317" s="558"/>
      <c r="C317" s="106"/>
      <c r="D317" s="128">
        <v>113</v>
      </c>
      <c r="E317" s="124"/>
      <c r="F317" s="125"/>
      <c r="G317" s="138"/>
      <c r="H317" s="140" t="str">
        <f t="shared" si="10"/>
        <v>Se requiere asignar la fuente de financiamiento (FF)</v>
      </c>
      <c r="I317" s="138"/>
      <c r="J317" s="138"/>
      <c r="K317" s="138"/>
      <c r="L317" s="138"/>
      <c r="M317" s="138"/>
      <c r="N317" s="138"/>
      <c r="O317" s="141">
        <f t="shared" si="11"/>
        <v>0</v>
      </c>
    </row>
    <row r="318" spans="1:15" x14ac:dyDescent="0.25">
      <c r="A318" s="558"/>
      <c r="B318" s="558"/>
      <c r="C318" s="106"/>
      <c r="D318" s="128">
        <v>113</v>
      </c>
      <c r="E318" s="124"/>
      <c r="F318" s="125"/>
      <c r="G318" s="138"/>
      <c r="H318" s="140" t="str">
        <f t="shared" si="10"/>
        <v>Se requiere asignar la fuente de financiamiento (FF)</v>
      </c>
      <c r="I318" s="138"/>
      <c r="J318" s="138"/>
      <c r="K318" s="138"/>
      <c r="L318" s="138"/>
      <c r="M318" s="138"/>
      <c r="N318" s="138"/>
      <c r="O318" s="141">
        <f t="shared" si="11"/>
        <v>0</v>
      </c>
    </row>
    <row r="319" spans="1:15" x14ac:dyDescent="0.25">
      <c r="A319" s="558"/>
      <c r="B319" s="558"/>
      <c r="C319" s="106"/>
      <c r="D319" s="128">
        <v>113</v>
      </c>
      <c r="E319" s="124"/>
      <c r="F319" s="125"/>
      <c r="G319" s="137"/>
      <c r="H319" s="140" t="str">
        <f t="shared" si="10"/>
        <v>Se requiere asignar la fuente de financiamiento (FF)</v>
      </c>
      <c r="I319" s="137"/>
      <c r="J319" s="137"/>
      <c r="K319" s="137"/>
      <c r="L319" s="137"/>
      <c r="M319" s="137"/>
      <c r="N319" s="137"/>
      <c r="O319" s="141">
        <f t="shared" si="11"/>
        <v>0</v>
      </c>
    </row>
    <row r="320" spans="1:15" x14ac:dyDescent="0.25">
      <c r="A320" s="558"/>
      <c r="B320" s="558"/>
      <c r="C320" s="106"/>
      <c r="D320" s="128">
        <v>113</v>
      </c>
      <c r="E320" s="124"/>
      <c r="F320" s="125"/>
      <c r="G320" s="138"/>
      <c r="H320" s="140" t="str">
        <f t="shared" si="10"/>
        <v>Se requiere asignar la fuente de financiamiento (FF)</v>
      </c>
      <c r="I320" s="138"/>
      <c r="J320" s="138"/>
      <c r="K320" s="138"/>
      <c r="L320" s="138"/>
      <c r="M320" s="138"/>
      <c r="N320" s="138"/>
      <c r="O320" s="141">
        <f t="shared" si="11"/>
        <v>0</v>
      </c>
    </row>
    <row r="321" spans="1:15" x14ac:dyDescent="0.25">
      <c r="A321" s="558"/>
      <c r="B321" s="558"/>
      <c r="C321" s="106"/>
      <c r="D321" s="128">
        <v>113</v>
      </c>
      <c r="E321" s="124"/>
      <c r="F321" s="125"/>
      <c r="G321" s="138"/>
      <c r="H321" s="140" t="str">
        <f t="shared" si="10"/>
        <v>Se requiere asignar la fuente de financiamiento (FF)</v>
      </c>
      <c r="I321" s="138"/>
      <c r="J321" s="138"/>
      <c r="K321" s="138"/>
      <c r="L321" s="138"/>
      <c r="M321" s="138"/>
      <c r="N321" s="138"/>
      <c r="O321" s="141">
        <f t="shared" si="11"/>
        <v>0</v>
      </c>
    </row>
    <row r="322" spans="1:15" x14ac:dyDescent="0.25">
      <c r="A322" s="558"/>
      <c r="B322" s="558"/>
      <c r="C322" s="106"/>
      <c r="D322" s="128">
        <v>113</v>
      </c>
      <c r="E322" s="124"/>
      <c r="F322" s="125"/>
      <c r="G322" s="138"/>
      <c r="H322" s="140" t="str">
        <f t="shared" si="10"/>
        <v>Se requiere asignar la fuente de financiamiento (FF)</v>
      </c>
      <c r="I322" s="138"/>
      <c r="J322" s="138"/>
      <c r="K322" s="138"/>
      <c r="L322" s="138"/>
      <c r="M322" s="138"/>
      <c r="N322" s="138"/>
      <c r="O322" s="141">
        <f t="shared" si="11"/>
        <v>0</v>
      </c>
    </row>
    <row r="323" spans="1:15" x14ac:dyDescent="0.25">
      <c r="A323" s="558"/>
      <c r="B323" s="558"/>
      <c r="C323" s="106"/>
      <c r="D323" s="128">
        <v>113</v>
      </c>
      <c r="E323" s="124"/>
      <c r="F323" s="125"/>
      <c r="G323" s="138"/>
      <c r="H323" s="140" t="str">
        <f t="shared" si="10"/>
        <v>Se requiere asignar la fuente de financiamiento (FF)</v>
      </c>
      <c r="I323" s="138"/>
      <c r="J323" s="138"/>
      <c r="K323" s="138"/>
      <c r="L323" s="138"/>
      <c r="M323" s="138"/>
      <c r="N323" s="138"/>
      <c r="O323" s="141">
        <f t="shared" si="11"/>
        <v>0</v>
      </c>
    </row>
    <row r="324" spans="1:15" x14ac:dyDescent="0.25">
      <c r="A324" s="558"/>
      <c r="B324" s="558"/>
      <c r="C324" s="106"/>
      <c r="D324" s="128">
        <v>113</v>
      </c>
      <c r="E324" s="124"/>
      <c r="F324" s="125"/>
      <c r="G324" s="138"/>
      <c r="H324" s="140" t="str">
        <f t="shared" ref="H324:H387" si="12">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3">SUM(H324:N324)</f>
        <v>0</v>
      </c>
    </row>
    <row r="325" spans="1:15" x14ac:dyDescent="0.25">
      <c r="A325" s="558"/>
      <c r="B325" s="558"/>
      <c r="C325" s="106"/>
      <c r="D325" s="128">
        <v>113</v>
      </c>
      <c r="E325" s="124"/>
      <c r="F325" s="125"/>
      <c r="G325" s="138"/>
      <c r="H325" s="140" t="str">
        <f t="shared" si="12"/>
        <v>Se requiere asignar la fuente de financiamiento (FF)</v>
      </c>
      <c r="I325" s="138"/>
      <c r="J325" s="138"/>
      <c r="K325" s="138"/>
      <c r="L325" s="138"/>
      <c r="M325" s="138"/>
      <c r="N325" s="138"/>
      <c r="O325" s="141">
        <f t="shared" si="13"/>
        <v>0</v>
      </c>
    </row>
    <row r="326" spans="1:15" x14ac:dyDescent="0.25">
      <c r="A326" s="558"/>
      <c r="B326" s="558"/>
      <c r="C326" s="106"/>
      <c r="D326" s="128">
        <v>113</v>
      </c>
      <c r="E326" s="124"/>
      <c r="F326" s="125"/>
      <c r="G326" s="138"/>
      <c r="H326" s="140" t="str">
        <f t="shared" si="12"/>
        <v>Se requiere asignar la fuente de financiamiento (FF)</v>
      </c>
      <c r="I326" s="138"/>
      <c r="J326" s="138"/>
      <c r="K326" s="138"/>
      <c r="L326" s="138"/>
      <c r="M326" s="138"/>
      <c r="N326" s="138"/>
      <c r="O326" s="141">
        <f t="shared" si="13"/>
        <v>0</v>
      </c>
    </row>
    <row r="327" spans="1:15" x14ac:dyDescent="0.25">
      <c r="A327" s="558"/>
      <c r="B327" s="558"/>
      <c r="C327" s="106"/>
      <c r="D327" s="128">
        <v>113</v>
      </c>
      <c r="E327" s="124"/>
      <c r="F327" s="125"/>
      <c r="G327" s="138"/>
      <c r="H327" s="140" t="str">
        <f t="shared" si="12"/>
        <v>Se requiere asignar la fuente de financiamiento (FF)</v>
      </c>
      <c r="I327" s="138"/>
      <c r="J327" s="138"/>
      <c r="K327" s="138"/>
      <c r="L327" s="138"/>
      <c r="M327" s="138"/>
      <c r="N327" s="138"/>
      <c r="O327" s="141">
        <f t="shared" si="13"/>
        <v>0</v>
      </c>
    </row>
    <row r="328" spans="1:15" x14ac:dyDescent="0.25">
      <c r="A328" s="558"/>
      <c r="B328" s="558"/>
      <c r="C328" s="106"/>
      <c r="D328" s="128">
        <v>113</v>
      </c>
      <c r="E328" s="124"/>
      <c r="F328" s="125"/>
      <c r="G328" s="137"/>
      <c r="H328" s="140" t="str">
        <f t="shared" si="12"/>
        <v>Se requiere asignar la fuente de financiamiento (FF)</v>
      </c>
      <c r="I328" s="137"/>
      <c r="J328" s="137"/>
      <c r="K328" s="137"/>
      <c r="L328" s="137"/>
      <c r="M328" s="137"/>
      <c r="N328" s="137"/>
      <c r="O328" s="141">
        <f t="shared" si="13"/>
        <v>0</v>
      </c>
    </row>
    <row r="329" spans="1:15" x14ac:dyDescent="0.25">
      <c r="A329" s="558"/>
      <c r="B329" s="558"/>
      <c r="C329" s="106"/>
      <c r="D329" s="128">
        <v>113</v>
      </c>
      <c r="E329" s="124"/>
      <c r="F329" s="125"/>
      <c r="G329" s="138"/>
      <c r="H329" s="140" t="str">
        <f t="shared" si="12"/>
        <v>Se requiere asignar la fuente de financiamiento (FF)</v>
      </c>
      <c r="I329" s="138"/>
      <c r="J329" s="138"/>
      <c r="K329" s="138"/>
      <c r="L329" s="138"/>
      <c r="M329" s="138"/>
      <c r="N329" s="138"/>
      <c r="O329" s="141">
        <f t="shared" si="13"/>
        <v>0</v>
      </c>
    </row>
    <row r="330" spans="1:15" x14ac:dyDescent="0.25">
      <c r="A330" s="558"/>
      <c r="B330" s="558"/>
      <c r="C330" s="106"/>
      <c r="D330" s="128">
        <v>113</v>
      </c>
      <c r="E330" s="124"/>
      <c r="F330" s="125"/>
      <c r="G330" s="138"/>
      <c r="H330" s="140" t="str">
        <f t="shared" si="12"/>
        <v>Se requiere asignar la fuente de financiamiento (FF)</v>
      </c>
      <c r="I330" s="138"/>
      <c r="J330" s="138"/>
      <c r="K330" s="138"/>
      <c r="L330" s="138"/>
      <c r="M330" s="138"/>
      <c r="N330" s="138"/>
      <c r="O330" s="141">
        <f t="shared" si="13"/>
        <v>0</v>
      </c>
    </row>
    <row r="331" spans="1:15" x14ac:dyDescent="0.25">
      <c r="A331" s="558"/>
      <c r="B331" s="558"/>
      <c r="C331" s="106"/>
      <c r="D331" s="128">
        <v>113</v>
      </c>
      <c r="E331" s="124"/>
      <c r="F331" s="125"/>
      <c r="G331" s="137"/>
      <c r="H331" s="140" t="str">
        <f t="shared" si="12"/>
        <v>Se requiere asignar la fuente de financiamiento (FF)</v>
      </c>
      <c r="I331" s="137"/>
      <c r="J331" s="137"/>
      <c r="K331" s="137"/>
      <c r="L331" s="137"/>
      <c r="M331" s="137"/>
      <c r="N331" s="137"/>
      <c r="O331" s="141">
        <f t="shared" si="13"/>
        <v>0</v>
      </c>
    </row>
    <row r="332" spans="1:15" x14ac:dyDescent="0.25">
      <c r="A332" s="558"/>
      <c r="B332" s="558"/>
      <c r="C332" s="106"/>
      <c r="D332" s="128">
        <v>113</v>
      </c>
      <c r="E332" s="124"/>
      <c r="F332" s="125"/>
      <c r="G332" s="137"/>
      <c r="H332" s="140" t="str">
        <f t="shared" si="12"/>
        <v>Se requiere asignar la fuente de financiamiento (FF)</v>
      </c>
      <c r="I332" s="137"/>
      <c r="J332" s="137"/>
      <c r="K332" s="137"/>
      <c r="L332" s="137"/>
      <c r="M332" s="137"/>
      <c r="N332" s="137"/>
      <c r="O332" s="141">
        <f t="shared" si="13"/>
        <v>0</v>
      </c>
    </row>
    <row r="333" spans="1:15" x14ac:dyDescent="0.25">
      <c r="A333" s="558"/>
      <c r="B333" s="558"/>
      <c r="C333" s="106"/>
      <c r="D333" s="128">
        <v>113</v>
      </c>
      <c r="E333" s="124"/>
      <c r="F333" s="125"/>
      <c r="G333" s="138"/>
      <c r="H333" s="140" t="str">
        <f t="shared" si="12"/>
        <v>Se requiere asignar la fuente de financiamiento (FF)</v>
      </c>
      <c r="I333" s="138"/>
      <c r="J333" s="138"/>
      <c r="K333" s="138"/>
      <c r="L333" s="138"/>
      <c r="M333" s="138"/>
      <c r="N333" s="138"/>
      <c r="O333" s="141">
        <f t="shared" si="13"/>
        <v>0</v>
      </c>
    </row>
    <row r="334" spans="1:15" x14ac:dyDescent="0.25">
      <c r="A334" s="558"/>
      <c r="B334" s="558"/>
      <c r="C334" s="106"/>
      <c r="D334" s="128">
        <v>113</v>
      </c>
      <c r="E334" s="124"/>
      <c r="F334" s="125"/>
      <c r="G334" s="138"/>
      <c r="H334" s="140" t="str">
        <f t="shared" si="12"/>
        <v>Se requiere asignar la fuente de financiamiento (FF)</v>
      </c>
      <c r="I334" s="138"/>
      <c r="J334" s="138"/>
      <c r="K334" s="138"/>
      <c r="L334" s="138"/>
      <c r="M334" s="138"/>
      <c r="N334" s="138"/>
      <c r="O334" s="141">
        <f t="shared" si="13"/>
        <v>0</v>
      </c>
    </row>
    <row r="335" spans="1:15" x14ac:dyDescent="0.25">
      <c r="A335" s="558"/>
      <c r="B335" s="558"/>
      <c r="C335" s="106"/>
      <c r="D335" s="128">
        <v>113</v>
      </c>
      <c r="E335" s="124"/>
      <c r="F335" s="125"/>
      <c r="G335" s="137"/>
      <c r="H335" s="140" t="str">
        <f t="shared" si="12"/>
        <v>Se requiere asignar la fuente de financiamiento (FF)</v>
      </c>
      <c r="I335" s="137"/>
      <c r="J335" s="137"/>
      <c r="K335" s="137"/>
      <c r="L335" s="137"/>
      <c r="M335" s="137"/>
      <c r="N335" s="137"/>
      <c r="O335" s="141">
        <f t="shared" si="13"/>
        <v>0</v>
      </c>
    </row>
    <row r="336" spans="1:15" x14ac:dyDescent="0.25">
      <c r="A336" s="558"/>
      <c r="B336" s="558"/>
      <c r="C336" s="106"/>
      <c r="D336" s="128">
        <v>113</v>
      </c>
      <c r="E336" s="124"/>
      <c r="F336" s="125"/>
      <c r="G336" s="138"/>
      <c r="H336" s="140" t="str">
        <f t="shared" si="12"/>
        <v>Se requiere asignar la fuente de financiamiento (FF)</v>
      </c>
      <c r="I336" s="138"/>
      <c r="J336" s="138"/>
      <c r="K336" s="138"/>
      <c r="L336" s="138"/>
      <c r="M336" s="138"/>
      <c r="N336" s="138"/>
      <c r="O336" s="141">
        <f t="shared" si="13"/>
        <v>0</v>
      </c>
    </row>
    <row r="337" spans="1:15" x14ac:dyDescent="0.25">
      <c r="A337" s="558"/>
      <c r="B337" s="558"/>
      <c r="C337" s="106"/>
      <c r="D337" s="128">
        <v>113</v>
      </c>
      <c r="E337" s="124"/>
      <c r="F337" s="125"/>
      <c r="G337" s="138"/>
      <c r="H337" s="140" t="str">
        <f t="shared" si="12"/>
        <v>Se requiere asignar la fuente de financiamiento (FF)</v>
      </c>
      <c r="I337" s="138"/>
      <c r="J337" s="138"/>
      <c r="K337" s="138"/>
      <c r="L337" s="138"/>
      <c r="M337" s="138"/>
      <c r="N337" s="138"/>
      <c r="O337" s="141">
        <f t="shared" si="13"/>
        <v>0</v>
      </c>
    </row>
    <row r="338" spans="1:15" x14ac:dyDescent="0.25">
      <c r="A338" s="558"/>
      <c r="B338" s="558"/>
      <c r="C338" s="106"/>
      <c r="D338" s="128">
        <v>113</v>
      </c>
      <c r="E338" s="124"/>
      <c r="F338" s="125"/>
      <c r="G338" s="138"/>
      <c r="H338" s="140" t="str">
        <f t="shared" si="12"/>
        <v>Se requiere asignar la fuente de financiamiento (FF)</v>
      </c>
      <c r="I338" s="138"/>
      <c r="J338" s="138"/>
      <c r="K338" s="138"/>
      <c r="L338" s="138"/>
      <c r="M338" s="138"/>
      <c r="N338" s="138"/>
      <c r="O338" s="141">
        <f t="shared" si="13"/>
        <v>0</v>
      </c>
    </row>
    <row r="339" spans="1:15" x14ac:dyDescent="0.25">
      <c r="A339" s="558"/>
      <c r="B339" s="558"/>
      <c r="C339" s="106"/>
      <c r="D339" s="128">
        <v>113</v>
      </c>
      <c r="E339" s="124"/>
      <c r="F339" s="125"/>
      <c r="G339" s="138"/>
      <c r="H339" s="140" t="str">
        <f t="shared" si="12"/>
        <v>Se requiere asignar la fuente de financiamiento (FF)</v>
      </c>
      <c r="I339" s="138"/>
      <c r="J339" s="138"/>
      <c r="K339" s="138"/>
      <c r="L339" s="138"/>
      <c r="M339" s="138"/>
      <c r="N339" s="138"/>
      <c r="O339" s="141">
        <f t="shared" si="13"/>
        <v>0</v>
      </c>
    </row>
    <row r="340" spans="1:15" x14ac:dyDescent="0.25">
      <c r="A340" s="558"/>
      <c r="B340" s="558"/>
      <c r="C340" s="106"/>
      <c r="D340" s="128">
        <v>113</v>
      </c>
      <c r="E340" s="124"/>
      <c r="F340" s="125"/>
      <c r="G340" s="138"/>
      <c r="H340" s="140" t="str">
        <f t="shared" si="12"/>
        <v>Se requiere asignar la fuente de financiamiento (FF)</v>
      </c>
      <c r="I340" s="138"/>
      <c r="J340" s="138"/>
      <c r="K340" s="138"/>
      <c r="L340" s="138"/>
      <c r="M340" s="138"/>
      <c r="N340" s="138"/>
      <c r="O340" s="141">
        <f t="shared" si="13"/>
        <v>0</v>
      </c>
    </row>
    <row r="341" spans="1:15" x14ac:dyDescent="0.25">
      <c r="A341" s="558"/>
      <c r="B341" s="558"/>
      <c r="C341" s="106"/>
      <c r="D341" s="128">
        <v>113</v>
      </c>
      <c r="E341" s="124"/>
      <c r="F341" s="125"/>
      <c r="G341" s="138"/>
      <c r="H341" s="140" t="str">
        <f t="shared" si="12"/>
        <v>Se requiere asignar la fuente de financiamiento (FF)</v>
      </c>
      <c r="I341" s="138"/>
      <c r="J341" s="138"/>
      <c r="K341" s="138"/>
      <c r="L341" s="138"/>
      <c r="M341" s="138"/>
      <c r="N341" s="138"/>
      <c r="O341" s="141">
        <f t="shared" si="13"/>
        <v>0</v>
      </c>
    </row>
    <row r="342" spans="1:15" x14ac:dyDescent="0.25">
      <c r="A342" s="558"/>
      <c r="B342" s="558"/>
      <c r="C342" s="106"/>
      <c r="D342" s="128">
        <v>113</v>
      </c>
      <c r="E342" s="124"/>
      <c r="F342" s="125"/>
      <c r="G342" s="138"/>
      <c r="H342" s="140" t="str">
        <f t="shared" si="12"/>
        <v>Se requiere asignar la fuente de financiamiento (FF)</v>
      </c>
      <c r="I342" s="138"/>
      <c r="J342" s="138"/>
      <c r="K342" s="138"/>
      <c r="L342" s="138"/>
      <c r="M342" s="138"/>
      <c r="N342" s="138"/>
      <c r="O342" s="141">
        <f t="shared" si="13"/>
        <v>0</v>
      </c>
    </row>
    <row r="343" spans="1:15" x14ac:dyDescent="0.25">
      <c r="A343" s="558"/>
      <c r="B343" s="558"/>
      <c r="C343" s="106"/>
      <c r="D343" s="128">
        <v>113</v>
      </c>
      <c r="E343" s="124"/>
      <c r="F343" s="125"/>
      <c r="G343" s="138"/>
      <c r="H343" s="140" t="str">
        <f t="shared" si="12"/>
        <v>Se requiere asignar la fuente de financiamiento (FF)</v>
      </c>
      <c r="I343" s="138"/>
      <c r="J343" s="138"/>
      <c r="K343" s="138"/>
      <c r="L343" s="138"/>
      <c r="M343" s="138"/>
      <c r="N343" s="138"/>
      <c r="O343" s="141">
        <f t="shared" si="13"/>
        <v>0</v>
      </c>
    </row>
    <row r="344" spans="1:15" x14ac:dyDescent="0.25">
      <c r="A344" s="558"/>
      <c r="B344" s="558"/>
      <c r="C344" s="106"/>
      <c r="D344" s="128">
        <v>113</v>
      </c>
      <c r="E344" s="124"/>
      <c r="F344" s="125"/>
      <c r="G344" s="138"/>
      <c r="H344" s="140" t="str">
        <f t="shared" si="12"/>
        <v>Se requiere asignar la fuente de financiamiento (FF)</v>
      </c>
      <c r="I344" s="138"/>
      <c r="J344" s="138"/>
      <c r="K344" s="138"/>
      <c r="L344" s="138"/>
      <c r="M344" s="138"/>
      <c r="N344" s="138"/>
      <c r="O344" s="141">
        <f t="shared" si="13"/>
        <v>0</v>
      </c>
    </row>
    <row r="345" spans="1:15" x14ac:dyDescent="0.25">
      <c r="A345" s="558"/>
      <c r="B345" s="558"/>
      <c r="C345" s="106"/>
      <c r="D345" s="128">
        <v>113</v>
      </c>
      <c r="E345" s="124"/>
      <c r="F345" s="125"/>
      <c r="G345" s="137"/>
      <c r="H345" s="140" t="str">
        <f t="shared" si="12"/>
        <v>Se requiere asignar la fuente de financiamiento (FF)</v>
      </c>
      <c r="I345" s="137"/>
      <c r="J345" s="137"/>
      <c r="K345" s="137"/>
      <c r="L345" s="137"/>
      <c r="M345" s="137"/>
      <c r="N345" s="137"/>
      <c r="O345" s="141">
        <f t="shared" si="13"/>
        <v>0</v>
      </c>
    </row>
    <row r="346" spans="1:15" x14ac:dyDescent="0.25">
      <c r="A346" s="558"/>
      <c r="B346" s="558"/>
      <c r="C346" s="106"/>
      <c r="D346" s="128">
        <v>113</v>
      </c>
      <c r="E346" s="124"/>
      <c r="F346" s="125"/>
      <c r="G346" s="138"/>
      <c r="H346" s="140" t="str">
        <f t="shared" si="12"/>
        <v>Se requiere asignar la fuente de financiamiento (FF)</v>
      </c>
      <c r="I346" s="138"/>
      <c r="J346" s="138"/>
      <c r="K346" s="138"/>
      <c r="L346" s="138"/>
      <c r="M346" s="138"/>
      <c r="N346" s="138"/>
      <c r="O346" s="141">
        <f t="shared" si="13"/>
        <v>0</v>
      </c>
    </row>
    <row r="347" spans="1:15" x14ac:dyDescent="0.25">
      <c r="A347" s="558"/>
      <c r="B347" s="558"/>
      <c r="C347" s="106"/>
      <c r="D347" s="128">
        <v>113</v>
      </c>
      <c r="E347" s="124"/>
      <c r="F347" s="125"/>
      <c r="G347" s="138"/>
      <c r="H347" s="140" t="str">
        <f t="shared" si="12"/>
        <v>Se requiere asignar la fuente de financiamiento (FF)</v>
      </c>
      <c r="I347" s="138"/>
      <c r="J347" s="138"/>
      <c r="K347" s="138"/>
      <c r="L347" s="138"/>
      <c r="M347" s="138"/>
      <c r="N347" s="138"/>
      <c r="O347" s="141">
        <f t="shared" si="13"/>
        <v>0</v>
      </c>
    </row>
    <row r="348" spans="1:15" x14ac:dyDescent="0.25">
      <c r="A348" s="558"/>
      <c r="B348" s="558"/>
      <c r="C348" s="106"/>
      <c r="D348" s="128">
        <v>113</v>
      </c>
      <c r="E348" s="124"/>
      <c r="F348" s="125"/>
      <c r="G348" s="138"/>
      <c r="H348" s="140" t="str">
        <f t="shared" si="12"/>
        <v>Se requiere asignar la fuente de financiamiento (FF)</v>
      </c>
      <c r="I348" s="138"/>
      <c r="J348" s="138"/>
      <c r="K348" s="138"/>
      <c r="L348" s="138"/>
      <c r="M348" s="138"/>
      <c r="N348" s="138"/>
      <c r="O348" s="141">
        <f t="shared" si="13"/>
        <v>0</v>
      </c>
    </row>
    <row r="349" spans="1:15" x14ac:dyDescent="0.25">
      <c r="A349" s="558"/>
      <c r="B349" s="558"/>
      <c r="C349" s="106"/>
      <c r="D349" s="128">
        <v>113</v>
      </c>
      <c r="E349" s="124"/>
      <c r="F349" s="125"/>
      <c r="G349" s="138"/>
      <c r="H349" s="140" t="str">
        <f t="shared" si="12"/>
        <v>Se requiere asignar la fuente de financiamiento (FF)</v>
      </c>
      <c r="I349" s="138"/>
      <c r="J349" s="138"/>
      <c r="K349" s="138"/>
      <c r="L349" s="138"/>
      <c r="M349" s="138"/>
      <c r="N349" s="138"/>
      <c r="O349" s="141">
        <f t="shared" si="13"/>
        <v>0</v>
      </c>
    </row>
    <row r="350" spans="1:15" x14ac:dyDescent="0.25">
      <c r="A350" s="558"/>
      <c r="B350" s="558"/>
      <c r="C350" s="106"/>
      <c r="D350" s="128">
        <v>113</v>
      </c>
      <c r="E350" s="124"/>
      <c r="F350" s="125"/>
      <c r="G350" s="138"/>
      <c r="H350" s="140" t="str">
        <f t="shared" si="12"/>
        <v>Se requiere asignar la fuente de financiamiento (FF)</v>
      </c>
      <c r="I350" s="138"/>
      <c r="J350" s="138"/>
      <c r="K350" s="138"/>
      <c r="L350" s="138"/>
      <c r="M350" s="138"/>
      <c r="N350" s="138"/>
      <c r="O350" s="141">
        <f t="shared" si="13"/>
        <v>0</v>
      </c>
    </row>
    <row r="351" spans="1:15" x14ac:dyDescent="0.25">
      <c r="A351" s="558"/>
      <c r="B351" s="558"/>
      <c r="C351" s="106"/>
      <c r="D351" s="128">
        <v>113</v>
      </c>
      <c r="E351" s="124"/>
      <c r="F351" s="125"/>
      <c r="G351" s="138"/>
      <c r="H351" s="140" t="str">
        <f t="shared" si="12"/>
        <v>Se requiere asignar la fuente de financiamiento (FF)</v>
      </c>
      <c r="I351" s="138"/>
      <c r="J351" s="138"/>
      <c r="K351" s="138"/>
      <c r="L351" s="138"/>
      <c r="M351" s="138"/>
      <c r="N351" s="138"/>
      <c r="O351" s="141">
        <f t="shared" si="13"/>
        <v>0</v>
      </c>
    </row>
    <row r="352" spans="1:15" x14ac:dyDescent="0.25">
      <c r="A352" s="558"/>
      <c r="B352" s="558"/>
      <c r="C352" s="106"/>
      <c r="D352" s="128">
        <v>113</v>
      </c>
      <c r="E352" s="124"/>
      <c r="F352" s="125"/>
      <c r="G352" s="137"/>
      <c r="H352" s="140" t="str">
        <f t="shared" si="12"/>
        <v>Se requiere asignar la fuente de financiamiento (FF)</v>
      </c>
      <c r="I352" s="137"/>
      <c r="J352" s="137"/>
      <c r="K352" s="137"/>
      <c r="L352" s="137"/>
      <c r="M352" s="137"/>
      <c r="N352" s="137"/>
      <c r="O352" s="141">
        <f t="shared" si="13"/>
        <v>0</v>
      </c>
    </row>
    <row r="353" spans="1:15" x14ac:dyDescent="0.25">
      <c r="A353" s="558"/>
      <c r="B353" s="558"/>
      <c r="C353" s="106"/>
      <c r="D353" s="128">
        <v>113</v>
      </c>
      <c r="E353" s="124"/>
      <c r="F353" s="125"/>
      <c r="G353" s="138"/>
      <c r="H353" s="140" t="str">
        <f t="shared" si="12"/>
        <v>Se requiere asignar la fuente de financiamiento (FF)</v>
      </c>
      <c r="I353" s="138"/>
      <c r="J353" s="138"/>
      <c r="K353" s="138"/>
      <c r="L353" s="138"/>
      <c r="M353" s="138"/>
      <c r="N353" s="138"/>
      <c r="O353" s="141">
        <f t="shared" si="13"/>
        <v>0</v>
      </c>
    </row>
    <row r="354" spans="1:15" x14ac:dyDescent="0.25">
      <c r="A354" s="558"/>
      <c r="B354" s="558"/>
      <c r="C354" s="106"/>
      <c r="D354" s="128">
        <v>113</v>
      </c>
      <c r="E354" s="124"/>
      <c r="F354" s="125"/>
      <c r="G354" s="138"/>
      <c r="H354" s="140" t="str">
        <f t="shared" si="12"/>
        <v>Se requiere asignar la fuente de financiamiento (FF)</v>
      </c>
      <c r="I354" s="138"/>
      <c r="J354" s="138"/>
      <c r="K354" s="138"/>
      <c r="L354" s="138"/>
      <c r="M354" s="138"/>
      <c r="N354" s="138"/>
      <c r="O354" s="141">
        <f t="shared" si="13"/>
        <v>0</v>
      </c>
    </row>
    <row r="355" spans="1:15" x14ac:dyDescent="0.25">
      <c r="A355" s="558"/>
      <c r="B355" s="558"/>
      <c r="C355" s="106"/>
      <c r="D355" s="128">
        <v>113</v>
      </c>
      <c r="E355" s="124"/>
      <c r="F355" s="125"/>
      <c r="G355" s="138"/>
      <c r="H355" s="140" t="str">
        <f t="shared" si="12"/>
        <v>Se requiere asignar la fuente de financiamiento (FF)</v>
      </c>
      <c r="I355" s="138"/>
      <c r="J355" s="138"/>
      <c r="K355" s="138"/>
      <c r="L355" s="138"/>
      <c r="M355" s="138"/>
      <c r="N355" s="138"/>
      <c r="O355" s="141">
        <f t="shared" si="13"/>
        <v>0</v>
      </c>
    </row>
    <row r="356" spans="1:15" x14ac:dyDescent="0.25">
      <c r="A356" s="558"/>
      <c r="B356" s="558"/>
      <c r="C356" s="106"/>
      <c r="D356" s="128">
        <v>113</v>
      </c>
      <c r="E356" s="124"/>
      <c r="F356" s="125"/>
      <c r="G356" s="138"/>
      <c r="H356" s="140" t="str">
        <f t="shared" si="12"/>
        <v>Se requiere asignar la fuente de financiamiento (FF)</v>
      </c>
      <c r="I356" s="138"/>
      <c r="J356" s="138"/>
      <c r="K356" s="138"/>
      <c r="L356" s="138"/>
      <c r="M356" s="138"/>
      <c r="N356" s="138"/>
      <c r="O356" s="141">
        <f t="shared" si="13"/>
        <v>0</v>
      </c>
    </row>
    <row r="357" spans="1:15" x14ac:dyDescent="0.25">
      <c r="A357" s="558"/>
      <c r="B357" s="558"/>
      <c r="C357" s="106"/>
      <c r="D357" s="128">
        <v>113</v>
      </c>
      <c r="E357" s="124"/>
      <c r="F357" s="125"/>
      <c r="G357" s="138"/>
      <c r="H357" s="140" t="str">
        <f t="shared" si="12"/>
        <v>Se requiere asignar la fuente de financiamiento (FF)</v>
      </c>
      <c r="I357" s="138"/>
      <c r="J357" s="138"/>
      <c r="K357" s="138"/>
      <c r="L357" s="138"/>
      <c r="M357" s="138"/>
      <c r="N357" s="138"/>
      <c r="O357" s="141">
        <f t="shared" si="13"/>
        <v>0</v>
      </c>
    </row>
    <row r="358" spans="1:15" x14ac:dyDescent="0.25">
      <c r="A358" s="558"/>
      <c r="B358" s="558"/>
      <c r="C358" s="106"/>
      <c r="D358" s="128">
        <v>113</v>
      </c>
      <c r="E358" s="124"/>
      <c r="F358" s="125"/>
      <c r="G358" s="138"/>
      <c r="H358" s="140" t="str">
        <f t="shared" si="12"/>
        <v>Se requiere asignar la fuente de financiamiento (FF)</v>
      </c>
      <c r="I358" s="138"/>
      <c r="J358" s="138"/>
      <c r="K358" s="138"/>
      <c r="L358" s="138"/>
      <c r="M358" s="138"/>
      <c r="N358" s="138"/>
      <c r="O358" s="141">
        <f t="shared" si="13"/>
        <v>0</v>
      </c>
    </row>
    <row r="359" spans="1:15" x14ac:dyDescent="0.25">
      <c r="A359" s="558"/>
      <c r="B359" s="558"/>
      <c r="C359" s="106"/>
      <c r="D359" s="128">
        <v>113</v>
      </c>
      <c r="E359" s="124"/>
      <c r="F359" s="125"/>
      <c r="G359" s="138"/>
      <c r="H359" s="140" t="str">
        <f t="shared" si="12"/>
        <v>Se requiere asignar la fuente de financiamiento (FF)</v>
      </c>
      <c r="I359" s="138"/>
      <c r="J359" s="138"/>
      <c r="K359" s="138"/>
      <c r="L359" s="138"/>
      <c r="M359" s="138"/>
      <c r="N359" s="138"/>
      <c r="O359" s="141">
        <f t="shared" si="13"/>
        <v>0</v>
      </c>
    </row>
    <row r="360" spans="1:15" x14ac:dyDescent="0.25">
      <c r="A360" s="558"/>
      <c r="B360" s="558"/>
      <c r="C360" s="106"/>
      <c r="D360" s="128">
        <v>113</v>
      </c>
      <c r="E360" s="124"/>
      <c r="F360" s="125"/>
      <c r="G360" s="138"/>
      <c r="H360" s="140" t="str">
        <f t="shared" si="12"/>
        <v>Se requiere asignar la fuente de financiamiento (FF)</v>
      </c>
      <c r="I360" s="138"/>
      <c r="J360" s="138"/>
      <c r="K360" s="138"/>
      <c r="L360" s="138"/>
      <c r="M360" s="138"/>
      <c r="N360" s="138"/>
      <c r="O360" s="141">
        <f t="shared" si="13"/>
        <v>0</v>
      </c>
    </row>
    <row r="361" spans="1:15" x14ac:dyDescent="0.25">
      <c r="A361" s="558"/>
      <c r="B361" s="558"/>
      <c r="C361" s="106"/>
      <c r="D361" s="128">
        <v>113</v>
      </c>
      <c r="E361" s="124"/>
      <c r="F361" s="125"/>
      <c r="G361" s="138"/>
      <c r="H361" s="140" t="str">
        <f t="shared" si="12"/>
        <v>Se requiere asignar la fuente de financiamiento (FF)</v>
      </c>
      <c r="I361" s="138"/>
      <c r="J361" s="138"/>
      <c r="K361" s="138"/>
      <c r="L361" s="138"/>
      <c r="M361" s="138"/>
      <c r="N361" s="138"/>
      <c r="O361" s="141">
        <f t="shared" si="13"/>
        <v>0</v>
      </c>
    </row>
    <row r="362" spans="1:15" x14ac:dyDescent="0.25">
      <c r="A362" s="558"/>
      <c r="B362" s="558"/>
      <c r="C362" s="106"/>
      <c r="D362" s="128">
        <v>113</v>
      </c>
      <c r="E362" s="124"/>
      <c r="F362" s="125"/>
      <c r="G362" s="137"/>
      <c r="H362" s="140" t="str">
        <f t="shared" si="12"/>
        <v>Se requiere asignar la fuente de financiamiento (FF)</v>
      </c>
      <c r="I362" s="137"/>
      <c r="J362" s="137"/>
      <c r="K362" s="137"/>
      <c r="L362" s="137"/>
      <c r="M362" s="137"/>
      <c r="N362" s="137"/>
      <c r="O362" s="141">
        <f t="shared" si="13"/>
        <v>0</v>
      </c>
    </row>
    <row r="363" spans="1:15" x14ac:dyDescent="0.25">
      <c r="A363" s="558"/>
      <c r="B363" s="558"/>
      <c r="C363" s="106"/>
      <c r="D363" s="128">
        <v>113</v>
      </c>
      <c r="E363" s="124"/>
      <c r="F363" s="125"/>
      <c r="G363" s="138"/>
      <c r="H363" s="140" t="str">
        <f t="shared" si="12"/>
        <v>Se requiere asignar la fuente de financiamiento (FF)</v>
      </c>
      <c r="I363" s="138"/>
      <c r="J363" s="138"/>
      <c r="K363" s="138"/>
      <c r="L363" s="138"/>
      <c r="M363" s="138"/>
      <c r="N363" s="138"/>
      <c r="O363" s="141">
        <f t="shared" si="13"/>
        <v>0</v>
      </c>
    </row>
    <row r="364" spans="1:15" x14ac:dyDescent="0.25">
      <c r="A364" s="558"/>
      <c r="B364" s="558"/>
      <c r="C364" s="106"/>
      <c r="D364" s="128">
        <v>113</v>
      </c>
      <c r="E364" s="124"/>
      <c r="F364" s="125"/>
      <c r="G364" s="138"/>
      <c r="H364" s="140" t="str">
        <f t="shared" si="12"/>
        <v>Se requiere asignar la fuente de financiamiento (FF)</v>
      </c>
      <c r="I364" s="138"/>
      <c r="J364" s="138"/>
      <c r="K364" s="138"/>
      <c r="L364" s="138"/>
      <c r="M364" s="138"/>
      <c r="N364" s="138"/>
      <c r="O364" s="141">
        <f t="shared" si="13"/>
        <v>0</v>
      </c>
    </row>
    <row r="365" spans="1:15" x14ac:dyDescent="0.25">
      <c r="A365" s="558"/>
      <c r="B365" s="558"/>
      <c r="C365" s="106"/>
      <c r="D365" s="128">
        <v>113</v>
      </c>
      <c r="E365" s="124"/>
      <c r="F365" s="125"/>
      <c r="G365" s="138"/>
      <c r="H365" s="140" t="str">
        <f t="shared" si="12"/>
        <v>Se requiere asignar la fuente de financiamiento (FF)</v>
      </c>
      <c r="I365" s="138"/>
      <c r="J365" s="138"/>
      <c r="K365" s="138"/>
      <c r="L365" s="138"/>
      <c r="M365" s="138"/>
      <c r="N365" s="138"/>
      <c r="O365" s="141">
        <f t="shared" si="13"/>
        <v>0</v>
      </c>
    </row>
    <row r="366" spans="1:15" x14ac:dyDescent="0.25">
      <c r="A366" s="558"/>
      <c r="B366" s="558"/>
      <c r="C366" s="106"/>
      <c r="D366" s="128">
        <v>113</v>
      </c>
      <c r="E366" s="124"/>
      <c r="F366" s="125"/>
      <c r="G366" s="138"/>
      <c r="H366" s="140" t="str">
        <f t="shared" si="12"/>
        <v>Se requiere asignar la fuente de financiamiento (FF)</v>
      </c>
      <c r="I366" s="138"/>
      <c r="J366" s="138"/>
      <c r="K366" s="138"/>
      <c r="L366" s="138"/>
      <c r="M366" s="138"/>
      <c r="N366" s="138"/>
      <c r="O366" s="141">
        <f t="shared" si="13"/>
        <v>0</v>
      </c>
    </row>
    <row r="367" spans="1:15" x14ac:dyDescent="0.25">
      <c r="A367" s="558"/>
      <c r="B367" s="558"/>
      <c r="C367" s="106"/>
      <c r="D367" s="128">
        <v>113</v>
      </c>
      <c r="E367" s="124"/>
      <c r="F367" s="125"/>
      <c r="G367" s="138"/>
      <c r="H367" s="140" t="str">
        <f t="shared" si="12"/>
        <v>Se requiere asignar la fuente de financiamiento (FF)</v>
      </c>
      <c r="I367" s="138"/>
      <c r="J367" s="138"/>
      <c r="K367" s="138"/>
      <c r="L367" s="138"/>
      <c r="M367" s="138"/>
      <c r="N367" s="138"/>
      <c r="O367" s="141">
        <f t="shared" si="13"/>
        <v>0</v>
      </c>
    </row>
    <row r="368" spans="1:15" x14ac:dyDescent="0.25">
      <c r="A368" s="558"/>
      <c r="B368" s="558"/>
      <c r="C368" s="106"/>
      <c r="D368" s="128">
        <v>113</v>
      </c>
      <c r="E368" s="124"/>
      <c r="F368" s="125"/>
      <c r="G368" s="138"/>
      <c r="H368" s="140" t="str">
        <f t="shared" si="12"/>
        <v>Se requiere asignar la fuente de financiamiento (FF)</v>
      </c>
      <c r="I368" s="138"/>
      <c r="J368" s="138"/>
      <c r="K368" s="138"/>
      <c r="L368" s="138"/>
      <c r="M368" s="138"/>
      <c r="N368" s="138"/>
      <c r="O368" s="141">
        <f t="shared" si="13"/>
        <v>0</v>
      </c>
    </row>
    <row r="369" spans="1:15" x14ac:dyDescent="0.25">
      <c r="A369" s="558"/>
      <c r="B369" s="558"/>
      <c r="C369" s="106"/>
      <c r="D369" s="128">
        <v>113</v>
      </c>
      <c r="E369" s="124"/>
      <c r="F369" s="125"/>
      <c r="G369" s="138"/>
      <c r="H369" s="140" t="str">
        <f t="shared" si="12"/>
        <v>Se requiere asignar la fuente de financiamiento (FF)</v>
      </c>
      <c r="I369" s="138"/>
      <c r="J369" s="138"/>
      <c r="K369" s="138"/>
      <c r="L369" s="138"/>
      <c r="M369" s="138"/>
      <c r="N369" s="138"/>
      <c r="O369" s="141">
        <f t="shared" si="13"/>
        <v>0</v>
      </c>
    </row>
    <row r="370" spans="1:15" x14ac:dyDescent="0.25">
      <c r="A370" s="558"/>
      <c r="B370" s="558"/>
      <c r="C370" s="106"/>
      <c r="D370" s="128">
        <v>113</v>
      </c>
      <c r="E370" s="124"/>
      <c r="F370" s="125"/>
      <c r="G370" s="138"/>
      <c r="H370" s="140" t="str">
        <f t="shared" si="12"/>
        <v>Se requiere asignar la fuente de financiamiento (FF)</v>
      </c>
      <c r="I370" s="138"/>
      <c r="J370" s="138"/>
      <c r="K370" s="138"/>
      <c r="L370" s="138"/>
      <c r="M370" s="138"/>
      <c r="N370" s="138"/>
      <c r="O370" s="141">
        <f t="shared" si="13"/>
        <v>0</v>
      </c>
    </row>
    <row r="371" spans="1:15" x14ac:dyDescent="0.25">
      <c r="A371" s="558"/>
      <c r="B371" s="558"/>
      <c r="C371" s="106"/>
      <c r="D371" s="128">
        <v>113</v>
      </c>
      <c r="E371" s="124"/>
      <c r="F371" s="125"/>
      <c r="G371" s="138"/>
      <c r="H371" s="140" t="str">
        <f t="shared" si="12"/>
        <v>Se requiere asignar la fuente de financiamiento (FF)</v>
      </c>
      <c r="I371" s="138"/>
      <c r="J371" s="138"/>
      <c r="K371" s="138"/>
      <c r="L371" s="138"/>
      <c r="M371" s="138"/>
      <c r="N371" s="138"/>
      <c r="O371" s="141">
        <f t="shared" si="13"/>
        <v>0</v>
      </c>
    </row>
    <row r="372" spans="1:15" x14ac:dyDescent="0.25">
      <c r="A372" s="558"/>
      <c r="B372" s="558"/>
      <c r="C372" s="106"/>
      <c r="D372" s="128">
        <v>113</v>
      </c>
      <c r="E372" s="124"/>
      <c r="F372" s="125"/>
      <c r="G372" s="137"/>
      <c r="H372" s="140" t="str">
        <f t="shared" si="12"/>
        <v>Se requiere asignar la fuente de financiamiento (FF)</v>
      </c>
      <c r="I372" s="137"/>
      <c r="J372" s="137"/>
      <c r="K372" s="137"/>
      <c r="L372" s="137"/>
      <c r="M372" s="137"/>
      <c r="N372" s="137"/>
      <c r="O372" s="141">
        <f t="shared" si="13"/>
        <v>0</v>
      </c>
    </row>
    <row r="373" spans="1:15" x14ac:dyDescent="0.25">
      <c r="A373" s="558"/>
      <c r="B373" s="558"/>
      <c r="C373" s="106"/>
      <c r="D373" s="128">
        <v>113</v>
      </c>
      <c r="E373" s="124"/>
      <c r="F373" s="125"/>
      <c r="G373" s="138"/>
      <c r="H373" s="140" t="str">
        <f t="shared" si="12"/>
        <v>Se requiere asignar la fuente de financiamiento (FF)</v>
      </c>
      <c r="I373" s="138"/>
      <c r="J373" s="138"/>
      <c r="K373" s="138"/>
      <c r="L373" s="138"/>
      <c r="M373" s="138"/>
      <c r="N373" s="138"/>
      <c r="O373" s="141">
        <f t="shared" si="13"/>
        <v>0</v>
      </c>
    </row>
    <row r="374" spans="1:15" x14ac:dyDescent="0.25">
      <c r="A374" s="558"/>
      <c r="B374" s="558"/>
      <c r="C374" s="106"/>
      <c r="D374" s="128">
        <v>113</v>
      </c>
      <c r="E374" s="124"/>
      <c r="F374" s="125"/>
      <c r="G374" s="138"/>
      <c r="H374" s="140" t="str">
        <f t="shared" si="12"/>
        <v>Se requiere asignar la fuente de financiamiento (FF)</v>
      </c>
      <c r="I374" s="138"/>
      <c r="J374" s="138"/>
      <c r="K374" s="138"/>
      <c r="L374" s="138"/>
      <c r="M374" s="138"/>
      <c r="N374" s="138"/>
      <c r="O374" s="141">
        <f t="shared" si="13"/>
        <v>0</v>
      </c>
    </row>
    <row r="375" spans="1:15" x14ac:dyDescent="0.25">
      <c r="A375" s="558"/>
      <c r="B375" s="558"/>
      <c r="C375" s="106"/>
      <c r="D375" s="128">
        <v>113</v>
      </c>
      <c r="E375" s="124"/>
      <c r="F375" s="125"/>
      <c r="G375" s="137"/>
      <c r="H375" s="140" t="str">
        <f t="shared" si="12"/>
        <v>Se requiere asignar la fuente de financiamiento (FF)</v>
      </c>
      <c r="I375" s="137"/>
      <c r="J375" s="137"/>
      <c r="K375" s="137"/>
      <c r="L375" s="137"/>
      <c r="M375" s="137"/>
      <c r="N375" s="137"/>
      <c r="O375" s="141">
        <f t="shared" si="13"/>
        <v>0</v>
      </c>
    </row>
    <row r="376" spans="1:15" x14ac:dyDescent="0.25">
      <c r="A376" s="558"/>
      <c r="B376" s="558"/>
      <c r="C376" s="106"/>
      <c r="D376" s="128">
        <v>113</v>
      </c>
      <c r="E376" s="124"/>
      <c r="F376" s="125"/>
      <c r="G376" s="138"/>
      <c r="H376" s="140" t="str">
        <f t="shared" si="12"/>
        <v>Se requiere asignar la fuente de financiamiento (FF)</v>
      </c>
      <c r="I376" s="138"/>
      <c r="J376" s="138"/>
      <c r="K376" s="138"/>
      <c r="L376" s="138"/>
      <c r="M376" s="138"/>
      <c r="N376" s="138"/>
      <c r="O376" s="141">
        <f t="shared" si="13"/>
        <v>0</v>
      </c>
    </row>
    <row r="377" spans="1:15" x14ac:dyDescent="0.25">
      <c r="A377" s="558"/>
      <c r="B377" s="558"/>
      <c r="C377" s="106"/>
      <c r="D377" s="128">
        <v>113</v>
      </c>
      <c r="E377" s="124"/>
      <c r="F377" s="125"/>
      <c r="G377" s="138"/>
      <c r="H377" s="140" t="str">
        <f t="shared" si="12"/>
        <v>Se requiere asignar la fuente de financiamiento (FF)</v>
      </c>
      <c r="I377" s="138"/>
      <c r="J377" s="138"/>
      <c r="K377" s="138"/>
      <c r="L377" s="138"/>
      <c r="M377" s="138"/>
      <c r="N377" s="138"/>
      <c r="O377" s="141">
        <f t="shared" si="13"/>
        <v>0</v>
      </c>
    </row>
    <row r="378" spans="1:15" x14ac:dyDescent="0.25">
      <c r="A378" s="558"/>
      <c r="B378" s="558"/>
      <c r="C378" s="106"/>
      <c r="D378" s="128">
        <v>113</v>
      </c>
      <c r="E378" s="124"/>
      <c r="F378" s="125"/>
      <c r="G378" s="138"/>
      <c r="H378" s="140" t="str">
        <f t="shared" si="12"/>
        <v>Se requiere asignar la fuente de financiamiento (FF)</v>
      </c>
      <c r="I378" s="138"/>
      <c r="J378" s="138"/>
      <c r="K378" s="138"/>
      <c r="L378" s="138"/>
      <c r="M378" s="138"/>
      <c r="N378" s="138"/>
      <c r="O378" s="141">
        <f t="shared" si="13"/>
        <v>0</v>
      </c>
    </row>
    <row r="379" spans="1:15" x14ac:dyDescent="0.25">
      <c r="A379" s="558"/>
      <c r="B379" s="558"/>
      <c r="C379" s="106"/>
      <c r="D379" s="128">
        <v>113</v>
      </c>
      <c r="E379" s="124"/>
      <c r="F379" s="125"/>
      <c r="G379" s="137"/>
      <c r="H379" s="140" t="str">
        <f t="shared" si="12"/>
        <v>Se requiere asignar la fuente de financiamiento (FF)</v>
      </c>
      <c r="I379" s="137"/>
      <c r="J379" s="137"/>
      <c r="K379" s="137"/>
      <c r="L379" s="137"/>
      <c r="M379" s="137"/>
      <c r="N379" s="137"/>
      <c r="O379" s="141">
        <f t="shared" si="13"/>
        <v>0</v>
      </c>
    </row>
    <row r="380" spans="1:15" x14ac:dyDescent="0.25">
      <c r="A380" s="558"/>
      <c r="B380" s="558"/>
      <c r="C380" s="106"/>
      <c r="D380" s="128">
        <v>113</v>
      </c>
      <c r="E380" s="124"/>
      <c r="F380" s="125"/>
      <c r="G380" s="137"/>
      <c r="H380" s="140" t="str">
        <f t="shared" si="12"/>
        <v>Se requiere asignar la fuente de financiamiento (FF)</v>
      </c>
      <c r="I380" s="137"/>
      <c r="J380" s="137"/>
      <c r="K380" s="137"/>
      <c r="L380" s="137"/>
      <c r="M380" s="137"/>
      <c r="N380" s="137"/>
      <c r="O380" s="141">
        <f t="shared" si="13"/>
        <v>0</v>
      </c>
    </row>
    <row r="381" spans="1:15" x14ac:dyDescent="0.25">
      <c r="A381" s="558"/>
      <c r="B381" s="558"/>
      <c r="C381" s="106"/>
      <c r="D381" s="128">
        <v>113</v>
      </c>
      <c r="E381" s="124"/>
      <c r="F381" s="125"/>
      <c r="G381" s="138"/>
      <c r="H381" s="140" t="str">
        <f t="shared" si="12"/>
        <v>Se requiere asignar la fuente de financiamiento (FF)</v>
      </c>
      <c r="I381" s="138"/>
      <c r="J381" s="138"/>
      <c r="K381" s="138"/>
      <c r="L381" s="138"/>
      <c r="M381" s="138"/>
      <c r="N381" s="138"/>
      <c r="O381" s="141">
        <f t="shared" si="13"/>
        <v>0</v>
      </c>
    </row>
    <row r="382" spans="1:15" x14ac:dyDescent="0.25">
      <c r="A382" s="558"/>
      <c r="B382" s="558"/>
      <c r="C382" s="106"/>
      <c r="D382" s="128">
        <v>113</v>
      </c>
      <c r="E382" s="124"/>
      <c r="F382" s="125"/>
      <c r="G382" s="138"/>
      <c r="H382" s="140" t="str">
        <f t="shared" si="12"/>
        <v>Se requiere asignar la fuente de financiamiento (FF)</v>
      </c>
      <c r="I382" s="138"/>
      <c r="J382" s="138"/>
      <c r="K382" s="138"/>
      <c r="L382" s="138"/>
      <c r="M382" s="138"/>
      <c r="N382" s="138"/>
      <c r="O382" s="141">
        <f t="shared" si="13"/>
        <v>0</v>
      </c>
    </row>
    <row r="383" spans="1:15" x14ac:dyDescent="0.25">
      <c r="A383" s="558"/>
      <c r="B383" s="558"/>
      <c r="C383" s="106"/>
      <c r="D383" s="128">
        <v>113</v>
      </c>
      <c r="E383" s="124"/>
      <c r="F383" s="125"/>
      <c r="G383" s="138"/>
      <c r="H383" s="140" t="str">
        <f t="shared" si="12"/>
        <v>Se requiere asignar la fuente de financiamiento (FF)</v>
      </c>
      <c r="I383" s="138"/>
      <c r="J383" s="138"/>
      <c r="K383" s="138"/>
      <c r="L383" s="138"/>
      <c r="M383" s="138"/>
      <c r="N383" s="138"/>
      <c r="O383" s="141">
        <f t="shared" si="13"/>
        <v>0</v>
      </c>
    </row>
    <row r="384" spans="1:15" x14ac:dyDescent="0.25">
      <c r="A384" s="558"/>
      <c r="B384" s="558"/>
      <c r="C384" s="106"/>
      <c r="D384" s="128">
        <v>113</v>
      </c>
      <c r="E384" s="124"/>
      <c r="F384" s="125"/>
      <c r="G384" s="138"/>
      <c r="H384" s="140" t="str">
        <f t="shared" si="12"/>
        <v>Se requiere asignar la fuente de financiamiento (FF)</v>
      </c>
      <c r="I384" s="138"/>
      <c r="J384" s="138"/>
      <c r="K384" s="138"/>
      <c r="L384" s="138"/>
      <c r="M384" s="138"/>
      <c r="N384" s="138"/>
      <c r="O384" s="141">
        <f t="shared" si="13"/>
        <v>0</v>
      </c>
    </row>
    <row r="385" spans="1:15" x14ac:dyDescent="0.25">
      <c r="A385" s="558"/>
      <c r="B385" s="558"/>
      <c r="C385" s="106"/>
      <c r="D385" s="128">
        <v>113</v>
      </c>
      <c r="E385" s="124"/>
      <c r="F385" s="125"/>
      <c r="G385" s="138"/>
      <c r="H385" s="140" t="str">
        <f t="shared" si="12"/>
        <v>Se requiere asignar la fuente de financiamiento (FF)</v>
      </c>
      <c r="I385" s="138"/>
      <c r="J385" s="138"/>
      <c r="K385" s="138"/>
      <c r="L385" s="138"/>
      <c r="M385" s="138"/>
      <c r="N385" s="138"/>
      <c r="O385" s="141">
        <f t="shared" si="13"/>
        <v>0</v>
      </c>
    </row>
    <row r="386" spans="1:15" x14ac:dyDescent="0.25">
      <c r="A386" s="558"/>
      <c r="B386" s="558"/>
      <c r="C386" s="106"/>
      <c r="D386" s="128">
        <v>113</v>
      </c>
      <c r="E386" s="124"/>
      <c r="F386" s="125"/>
      <c r="G386" s="138"/>
      <c r="H386" s="140" t="str">
        <f t="shared" si="12"/>
        <v>Se requiere asignar la fuente de financiamiento (FF)</v>
      </c>
      <c r="I386" s="138"/>
      <c r="J386" s="138"/>
      <c r="K386" s="138"/>
      <c r="L386" s="138"/>
      <c r="M386" s="138"/>
      <c r="N386" s="138"/>
      <c r="O386" s="141">
        <f t="shared" si="13"/>
        <v>0</v>
      </c>
    </row>
    <row r="387" spans="1:15" x14ac:dyDescent="0.25">
      <c r="A387" s="558"/>
      <c r="B387" s="558"/>
      <c r="C387" s="106"/>
      <c r="D387" s="128">
        <v>113</v>
      </c>
      <c r="E387" s="124"/>
      <c r="F387" s="125"/>
      <c r="G387" s="137"/>
      <c r="H387" s="140" t="str">
        <f t="shared" si="12"/>
        <v>Se requiere asignar la fuente de financiamiento (FF)</v>
      </c>
      <c r="I387" s="137"/>
      <c r="J387" s="137"/>
      <c r="K387" s="137"/>
      <c r="L387" s="137"/>
      <c r="M387" s="137"/>
      <c r="N387" s="137"/>
      <c r="O387" s="141">
        <f t="shared" si="13"/>
        <v>0</v>
      </c>
    </row>
    <row r="388" spans="1:15" x14ac:dyDescent="0.25">
      <c r="A388" s="558"/>
      <c r="B388" s="558"/>
      <c r="C388" s="106"/>
      <c r="D388" s="128">
        <v>113</v>
      </c>
      <c r="E388" s="124"/>
      <c r="F388" s="125"/>
      <c r="G388" s="138"/>
      <c r="H388" s="140" t="str">
        <f t="shared" ref="H388:H428" si="14">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5">SUM(H388:N388)</f>
        <v>0</v>
      </c>
    </row>
    <row r="389" spans="1:15" x14ac:dyDescent="0.25">
      <c r="A389" s="558"/>
      <c r="B389" s="558"/>
      <c r="C389" s="106"/>
      <c r="D389" s="128">
        <v>113</v>
      </c>
      <c r="E389" s="124"/>
      <c r="F389" s="125"/>
      <c r="G389" s="138"/>
      <c r="H389" s="140" t="str">
        <f t="shared" si="14"/>
        <v>Se requiere asignar la fuente de financiamiento (FF)</v>
      </c>
      <c r="I389" s="138"/>
      <c r="J389" s="138"/>
      <c r="K389" s="138"/>
      <c r="L389" s="138"/>
      <c r="M389" s="138"/>
      <c r="N389" s="138"/>
      <c r="O389" s="141">
        <f t="shared" si="15"/>
        <v>0</v>
      </c>
    </row>
    <row r="390" spans="1:15" x14ac:dyDescent="0.25">
      <c r="A390" s="558"/>
      <c r="B390" s="558"/>
      <c r="C390" s="106"/>
      <c r="D390" s="128">
        <v>113</v>
      </c>
      <c r="E390" s="124"/>
      <c r="F390" s="125"/>
      <c r="G390" s="138"/>
      <c r="H390" s="140" t="str">
        <f t="shared" si="14"/>
        <v>Se requiere asignar la fuente de financiamiento (FF)</v>
      </c>
      <c r="I390" s="138"/>
      <c r="J390" s="138"/>
      <c r="K390" s="138"/>
      <c r="L390" s="138"/>
      <c r="M390" s="138"/>
      <c r="N390" s="138"/>
      <c r="O390" s="141">
        <f t="shared" si="15"/>
        <v>0</v>
      </c>
    </row>
    <row r="391" spans="1:15" ht="15" customHeight="1" x14ac:dyDescent="0.25">
      <c r="A391" s="558"/>
      <c r="B391" s="558"/>
      <c r="C391" s="106"/>
      <c r="D391" s="128">
        <v>113</v>
      </c>
      <c r="E391" s="124"/>
      <c r="F391" s="125"/>
      <c r="G391" s="138"/>
      <c r="H391" s="140" t="str">
        <f t="shared" si="14"/>
        <v>Se requiere asignar la fuente de financiamiento (FF)</v>
      </c>
      <c r="I391" s="138"/>
      <c r="J391" s="138"/>
      <c r="K391" s="138"/>
      <c r="L391" s="138"/>
      <c r="M391" s="138"/>
      <c r="N391" s="138"/>
      <c r="O391" s="141">
        <f t="shared" si="15"/>
        <v>0</v>
      </c>
    </row>
    <row r="392" spans="1:15" x14ac:dyDescent="0.25">
      <c r="A392" s="558"/>
      <c r="B392" s="558"/>
      <c r="C392" s="106"/>
      <c r="D392" s="128">
        <v>113</v>
      </c>
      <c r="E392" s="124"/>
      <c r="F392" s="125"/>
      <c r="G392" s="138"/>
      <c r="H392" s="140" t="str">
        <f t="shared" si="14"/>
        <v>Se requiere asignar la fuente de financiamiento (FF)</v>
      </c>
      <c r="I392" s="138"/>
      <c r="J392" s="138"/>
      <c r="K392" s="138"/>
      <c r="L392" s="138"/>
      <c r="M392" s="138"/>
      <c r="N392" s="138"/>
      <c r="O392" s="141">
        <f t="shared" si="15"/>
        <v>0</v>
      </c>
    </row>
    <row r="393" spans="1:15" x14ac:dyDescent="0.25">
      <c r="A393" s="558"/>
      <c r="B393" s="558"/>
      <c r="C393" s="106"/>
      <c r="D393" s="128">
        <v>113</v>
      </c>
      <c r="E393" s="124"/>
      <c r="F393" s="125"/>
      <c r="G393" s="137"/>
      <c r="H393" s="140" t="str">
        <f t="shared" si="14"/>
        <v>Se requiere asignar la fuente de financiamiento (FF)</v>
      </c>
      <c r="I393" s="137"/>
      <c r="J393" s="137"/>
      <c r="K393" s="137"/>
      <c r="L393" s="137"/>
      <c r="M393" s="137"/>
      <c r="N393" s="137"/>
      <c r="O393" s="141">
        <f t="shared" si="15"/>
        <v>0</v>
      </c>
    </row>
    <row r="394" spans="1:15" x14ac:dyDescent="0.25">
      <c r="A394" s="558"/>
      <c r="B394" s="558"/>
      <c r="C394" s="106"/>
      <c r="D394" s="128">
        <v>113</v>
      </c>
      <c r="E394" s="124"/>
      <c r="F394" s="125"/>
      <c r="G394" s="138"/>
      <c r="H394" s="140" t="str">
        <f t="shared" si="14"/>
        <v>Se requiere asignar la fuente de financiamiento (FF)</v>
      </c>
      <c r="I394" s="138"/>
      <c r="J394" s="138"/>
      <c r="K394" s="138"/>
      <c r="L394" s="138"/>
      <c r="M394" s="138"/>
      <c r="N394" s="138"/>
      <c r="O394" s="141">
        <f t="shared" si="15"/>
        <v>0</v>
      </c>
    </row>
    <row r="395" spans="1:15" x14ac:dyDescent="0.25">
      <c r="A395" s="558"/>
      <c r="B395" s="558"/>
      <c r="C395" s="106"/>
      <c r="D395" s="128">
        <v>113</v>
      </c>
      <c r="E395" s="124"/>
      <c r="F395" s="125"/>
      <c r="G395" s="138"/>
      <c r="H395" s="140" t="str">
        <f t="shared" si="14"/>
        <v>Se requiere asignar la fuente de financiamiento (FF)</v>
      </c>
      <c r="I395" s="138"/>
      <c r="J395" s="138"/>
      <c r="K395" s="138"/>
      <c r="L395" s="138"/>
      <c r="M395" s="138"/>
      <c r="N395" s="138"/>
      <c r="O395" s="141">
        <f t="shared" si="15"/>
        <v>0</v>
      </c>
    </row>
    <row r="396" spans="1:15" x14ac:dyDescent="0.25">
      <c r="A396" s="558"/>
      <c r="B396" s="558"/>
      <c r="C396" s="106"/>
      <c r="D396" s="128">
        <v>113</v>
      </c>
      <c r="E396" s="124"/>
      <c r="F396" s="125"/>
      <c r="G396" s="138"/>
      <c r="H396" s="140" t="str">
        <f t="shared" si="14"/>
        <v>Se requiere asignar la fuente de financiamiento (FF)</v>
      </c>
      <c r="I396" s="138"/>
      <c r="J396" s="138"/>
      <c r="K396" s="138"/>
      <c r="L396" s="138"/>
      <c r="M396" s="138"/>
      <c r="N396" s="138"/>
      <c r="O396" s="141">
        <f t="shared" si="15"/>
        <v>0</v>
      </c>
    </row>
    <row r="397" spans="1:15" x14ac:dyDescent="0.25">
      <c r="A397" s="558"/>
      <c r="B397" s="558"/>
      <c r="C397" s="106"/>
      <c r="D397" s="128">
        <v>113</v>
      </c>
      <c r="E397" s="124"/>
      <c r="F397" s="125"/>
      <c r="G397" s="137"/>
      <c r="H397" s="140" t="str">
        <f t="shared" si="14"/>
        <v>Se requiere asignar la fuente de financiamiento (FF)</v>
      </c>
      <c r="I397" s="137"/>
      <c r="J397" s="137"/>
      <c r="K397" s="137"/>
      <c r="L397" s="137"/>
      <c r="M397" s="137"/>
      <c r="N397" s="137"/>
      <c r="O397" s="141">
        <f t="shared" si="15"/>
        <v>0</v>
      </c>
    </row>
    <row r="398" spans="1:15" x14ac:dyDescent="0.25">
      <c r="A398" s="558"/>
      <c r="B398" s="558"/>
      <c r="C398" s="106"/>
      <c r="D398" s="128">
        <v>113</v>
      </c>
      <c r="E398" s="124"/>
      <c r="F398" s="125"/>
      <c r="G398" s="137"/>
      <c r="H398" s="140" t="str">
        <f t="shared" si="14"/>
        <v>Se requiere asignar la fuente de financiamiento (FF)</v>
      </c>
      <c r="I398" s="137"/>
      <c r="J398" s="137"/>
      <c r="K398" s="137"/>
      <c r="L398" s="137"/>
      <c r="M398" s="137"/>
      <c r="N398" s="137"/>
      <c r="O398" s="141">
        <f t="shared" si="15"/>
        <v>0</v>
      </c>
    </row>
    <row r="399" spans="1:15" x14ac:dyDescent="0.25">
      <c r="A399" s="558"/>
      <c r="B399" s="558"/>
      <c r="C399" s="106"/>
      <c r="D399" s="128">
        <v>113</v>
      </c>
      <c r="E399" s="124"/>
      <c r="F399" s="125"/>
      <c r="G399" s="138"/>
      <c r="H399" s="140" t="str">
        <f t="shared" si="14"/>
        <v>Se requiere asignar la fuente de financiamiento (FF)</v>
      </c>
      <c r="I399" s="138"/>
      <c r="J399" s="138"/>
      <c r="K399" s="138"/>
      <c r="L399" s="138"/>
      <c r="M399" s="138"/>
      <c r="N399" s="138"/>
      <c r="O399" s="141">
        <f t="shared" si="15"/>
        <v>0</v>
      </c>
    </row>
    <row r="400" spans="1:15" x14ac:dyDescent="0.25">
      <c r="A400" s="558"/>
      <c r="B400" s="558"/>
      <c r="C400" s="106"/>
      <c r="D400" s="128">
        <v>113</v>
      </c>
      <c r="E400" s="124"/>
      <c r="F400" s="125"/>
      <c r="G400" s="138"/>
      <c r="H400" s="140" t="str">
        <f t="shared" si="14"/>
        <v>Se requiere asignar la fuente de financiamiento (FF)</v>
      </c>
      <c r="I400" s="138"/>
      <c r="J400" s="138"/>
      <c r="K400" s="138"/>
      <c r="L400" s="138"/>
      <c r="M400" s="138"/>
      <c r="N400" s="138"/>
      <c r="O400" s="141">
        <f t="shared" si="15"/>
        <v>0</v>
      </c>
    </row>
    <row r="401" spans="1:15" x14ac:dyDescent="0.25">
      <c r="A401" s="558"/>
      <c r="B401" s="558"/>
      <c r="C401" s="106"/>
      <c r="D401" s="128">
        <v>113</v>
      </c>
      <c r="E401" s="124"/>
      <c r="F401" s="125"/>
      <c r="G401" s="138"/>
      <c r="H401" s="140" t="str">
        <f t="shared" si="14"/>
        <v>Se requiere asignar la fuente de financiamiento (FF)</v>
      </c>
      <c r="I401" s="138"/>
      <c r="J401" s="138"/>
      <c r="K401" s="138"/>
      <c r="L401" s="138"/>
      <c r="M401" s="138"/>
      <c r="N401" s="138"/>
      <c r="O401" s="141">
        <f t="shared" si="15"/>
        <v>0</v>
      </c>
    </row>
    <row r="402" spans="1:15" x14ac:dyDescent="0.25">
      <c r="A402" s="558"/>
      <c r="B402" s="558"/>
      <c r="C402" s="106"/>
      <c r="D402" s="128">
        <v>113</v>
      </c>
      <c r="E402" s="124"/>
      <c r="F402" s="125"/>
      <c r="G402" s="138"/>
      <c r="H402" s="140" t="str">
        <f t="shared" si="14"/>
        <v>Se requiere asignar la fuente de financiamiento (FF)</v>
      </c>
      <c r="I402" s="138"/>
      <c r="J402" s="138"/>
      <c r="K402" s="138"/>
      <c r="L402" s="138"/>
      <c r="M402" s="138"/>
      <c r="N402" s="138"/>
      <c r="O402" s="141">
        <f t="shared" si="15"/>
        <v>0</v>
      </c>
    </row>
    <row r="403" spans="1:15" ht="15" customHeight="1" x14ac:dyDescent="0.25">
      <c r="A403" s="558"/>
      <c r="B403" s="558"/>
      <c r="C403" s="106"/>
      <c r="D403" s="128">
        <v>113</v>
      </c>
      <c r="E403" s="124"/>
      <c r="F403" s="125"/>
      <c r="G403" s="138"/>
      <c r="H403" s="140" t="str">
        <f t="shared" si="14"/>
        <v>Se requiere asignar la fuente de financiamiento (FF)</v>
      </c>
      <c r="I403" s="138"/>
      <c r="J403" s="138"/>
      <c r="K403" s="138"/>
      <c r="L403" s="138"/>
      <c r="M403" s="138"/>
      <c r="N403" s="138"/>
      <c r="O403" s="141">
        <f t="shared" si="15"/>
        <v>0</v>
      </c>
    </row>
    <row r="404" spans="1:15" x14ac:dyDescent="0.25">
      <c r="A404" s="558"/>
      <c r="B404" s="558"/>
      <c r="C404" s="106"/>
      <c r="D404" s="128">
        <v>113</v>
      </c>
      <c r="E404" s="124"/>
      <c r="F404" s="125"/>
      <c r="G404" s="138"/>
      <c r="H404" s="140" t="str">
        <f t="shared" si="14"/>
        <v>Se requiere asignar la fuente de financiamiento (FF)</v>
      </c>
      <c r="I404" s="138"/>
      <c r="J404" s="138"/>
      <c r="K404" s="138"/>
      <c r="L404" s="138"/>
      <c r="M404" s="138"/>
      <c r="N404" s="138"/>
      <c r="O404" s="141">
        <f t="shared" si="15"/>
        <v>0</v>
      </c>
    </row>
    <row r="405" spans="1:15" x14ac:dyDescent="0.25">
      <c r="A405" s="558"/>
      <c r="B405" s="558"/>
      <c r="C405" s="106"/>
      <c r="D405" s="128">
        <v>113</v>
      </c>
      <c r="E405" s="124"/>
      <c r="F405" s="125"/>
      <c r="G405" s="138"/>
      <c r="H405" s="140" t="str">
        <f t="shared" si="14"/>
        <v>Se requiere asignar la fuente de financiamiento (FF)</v>
      </c>
      <c r="I405" s="138"/>
      <c r="J405" s="138"/>
      <c r="K405" s="138"/>
      <c r="L405" s="138"/>
      <c r="M405" s="138"/>
      <c r="N405" s="138"/>
      <c r="O405" s="141">
        <f t="shared" si="15"/>
        <v>0</v>
      </c>
    </row>
    <row r="406" spans="1:15" x14ac:dyDescent="0.25">
      <c r="A406" s="558"/>
      <c r="B406" s="558"/>
      <c r="C406" s="106"/>
      <c r="D406" s="128">
        <v>113</v>
      </c>
      <c r="E406" s="124"/>
      <c r="F406" s="125"/>
      <c r="G406" s="138"/>
      <c r="H406" s="140" t="str">
        <f t="shared" si="14"/>
        <v>Se requiere asignar la fuente de financiamiento (FF)</v>
      </c>
      <c r="I406" s="138"/>
      <c r="J406" s="138"/>
      <c r="K406" s="138"/>
      <c r="L406" s="138"/>
      <c r="M406" s="138"/>
      <c r="N406" s="138"/>
      <c r="O406" s="141">
        <f t="shared" si="15"/>
        <v>0</v>
      </c>
    </row>
    <row r="407" spans="1:15" x14ac:dyDescent="0.25">
      <c r="A407" s="558"/>
      <c r="B407" s="558"/>
      <c r="C407" s="106"/>
      <c r="D407" s="128">
        <v>113</v>
      </c>
      <c r="E407" s="124"/>
      <c r="F407" s="125"/>
      <c r="G407" s="137"/>
      <c r="H407" s="140" t="str">
        <f t="shared" si="14"/>
        <v>Se requiere asignar la fuente de financiamiento (FF)</v>
      </c>
      <c r="I407" s="137"/>
      <c r="J407" s="137"/>
      <c r="K407" s="137"/>
      <c r="L407" s="137"/>
      <c r="M407" s="137"/>
      <c r="N407" s="137"/>
      <c r="O407" s="141">
        <f t="shared" si="15"/>
        <v>0</v>
      </c>
    </row>
    <row r="408" spans="1:15" x14ac:dyDescent="0.25">
      <c r="A408" s="558"/>
      <c r="B408" s="558"/>
      <c r="C408" s="106"/>
      <c r="D408" s="128">
        <v>113</v>
      </c>
      <c r="E408" s="124"/>
      <c r="F408" s="125"/>
      <c r="G408" s="138"/>
      <c r="H408" s="140" t="str">
        <f t="shared" si="14"/>
        <v>Se requiere asignar la fuente de financiamiento (FF)</v>
      </c>
      <c r="I408" s="138"/>
      <c r="J408" s="138"/>
      <c r="K408" s="138"/>
      <c r="L408" s="138"/>
      <c r="M408" s="138"/>
      <c r="N408" s="138"/>
      <c r="O408" s="141">
        <f t="shared" si="15"/>
        <v>0</v>
      </c>
    </row>
    <row r="409" spans="1:15" x14ac:dyDescent="0.25">
      <c r="A409" s="558"/>
      <c r="B409" s="558"/>
      <c r="C409" s="106"/>
      <c r="D409" s="128">
        <v>113</v>
      </c>
      <c r="E409" s="124"/>
      <c r="F409" s="125"/>
      <c r="G409" s="138"/>
      <c r="H409" s="140" t="str">
        <f t="shared" si="14"/>
        <v>Se requiere asignar la fuente de financiamiento (FF)</v>
      </c>
      <c r="I409" s="138"/>
      <c r="J409" s="138"/>
      <c r="K409" s="138"/>
      <c r="L409" s="138"/>
      <c r="M409" s="138"/>
      <c r="N409" s="138"/>
      <c r="O409" s="141">
        <f t="shared" si="15"/>
        <v>0</v>
      </c>
    </row>
    <row r="410" spans="1:15" x14ac:dyDescent="0.25">
      <c r="A410" s="558"/>
      <c r="B410" s="558"/>
      <c r="C410" s="106"/>
      <c r="D410" s="128">
        <v>113</v>
      </c>
      <c r="E410" s="124"/>
      <c r="F410" s="125"/>
      <c r="G410" s="138"/>
      <c r="H410" s="140" t="str">
        <f t="shared" si="14"/>
        <v>Se requiere asignar la fuente de financiamiento (FF)</v>
      </c>
      <c r="I410" s="138"/>
      <c r="J410" s="138"/>
      <c r="K410" s="138"/>
      <c r="L410" s="138"/>
      <c r="M410" s="138"/>
      <c r="N410" s="138"/>
      <c r="O410" s="141">
        <f t="shared" si="15"/>
        <v>0</v>
      </c>
    </row>
    <row r="411" spans="1:15" x14ac:dyDescent="0.25">
      <c r="A411" s="558"/>
      <c r="B411" s="558"/>
      <c r="C411" s="106"/>
      <c r="D411" s="128">
        <v>113</v>
      </c>
      <c r="E411" s="124"/>
      <c r="F411" s="125"/>
      <c r="G411" s="138"/>
      <c r="H411" s="140" t="str">
        <f t="shared" si="14"/>
        <v>Se requiere asignar la fuente de financiamiento (FF)</v>
      </c>
      <c r="I411" s="138"/>
      <c r="J411" s="138"/>
      <c r="K411" s="138"/>
      <c r="L411" s="138"/>
      <c r="M411" s="138"/>
      <c r="N411" s="138"/>
      <c r="O411" s="141">
        <f t="shared" si="15"/>
        <v>0</v>
      </c>
    </row>
    <row r="412" spans="1:15" x14ac:dyDescent="0.25">
      <c r="A412" s="558"/>
      <c r="B412" s="558"/>
      <c r="C412" s="106"/>
      <c r="D412" s="128">
        <v>113</v>
      </c>
      <c r="E412" s="124"/>
      <c r="F412" s="125"/>
      <c r="G412" s="138"/>
      <c r="H412" s="140" t="str">
        <f t="shared" si="14"/>
        <v>Se requiere asignar la fuente de financiamiento (FF)</v>
      </c>
      <c r="I412" s="138"/>
      <c r="J412" s="138"/>
      <c r="K412" s="138"/>
      <c r="L412" s="138"/>
      <c r="M412" s="138"/>
      <c r="N412" s="138"/>
      <c r="O412" s="141">
        <f t="shared" si="15"/>
        <v>0</v>
      </c>
    </row>
    <row r="413" spans="1:15" x14ac:dyDescent="0.25">
      <c r="A413" s="558"/>
      <c r="B413" s="558"/>
      <c r="C413" s="106"/>
      <c r="D413" s="128">
        <v>113</v>
      </c>
      <c r="E413" s="124"/>
      <c r="F413" s="125"/>
      <c r="G413" s="138"/>
      <c r="H413" s="140" t="str">
        <f t="shared" si="14"/>
        <v>Se requiere asignar la fuente de financiamiento (FF)</v>
      </c>
      <c r="I413" s="138"/>
      <c r="J413" s="138"/>
      <c r="K413" s="138"/>
      <c r="L413" s="138"/>
      <c r="M413" s="138"/>
      <c r="N413" s="138"/>
      <c r="O413" s="141">
        <f t="shared" si="15"/>
        <v>0</v>
      </c>
    </row>
    <row r="414" spans="1:15" x14ac:dyDescent="0.25">
      <c r="A414" s="558"/>
      <c r="B414" s="558"/>
      <c r="C414" s="106"/>
      <c r="D414" s="128">
        <v>113</v>
      </c>
      <c r="E414" s="124"/>
      <c r="F414" s="125"/>
      <c r="G414" s="138"/>
      <c r="H414" s="140" t="str">
        <f t="shared" si="14"/>
        <v>Se requiere asignar la fuente de financiamiento (FF)</v>
      </c>
      <c r="I414" s="138"/>
      <c r="J414" s="138"/>
      <c r="K414" s="138"/>
      <c r="L414" s="138"/>
      <c r="M414" s="138"/>
      <c r="N414" s="138"/>
      <c r="O414" s="141">
        <f t="shared" si="15"/>
        <v>0</v>
      </c>
    </row>
    <row r="415" spans="1:15" x14ac:dyDescent="0.25">
      <c r="A415" s="558"/>
      <c r="B415" s="558"/>
      <c r="C415" s="106"/>
      <c r="D415" s="128">
        <v>113</v>
      </c>
      <c r="E415" s="124"/>
      <c r="F415" s="125"/>
      <c r="G415" s="138"/>
      <c r="H415" s="140" t="str">
        <f t="shared" si="14"/>
        <v>Se requiere asignar la fuente de financiamiento (FF)</v>
      </c>
      <c r="I415" s="138"/>
      <c r="J415" s="138"/>
      <c r="K415" s="138"/>
      <c r="L415" s="138"/>
      <c r="M415" s="138"/>
      <c r="N415" s="138"/>
      <c r="O415" s="141">
        <f t="shared" si="15"/>
        <v>0</v>
      </c>
    </row>
    <row r="416" spans="1:15" x14ac:dyDescent="0.25">
      <c r="A416" s="558"/>
      <c r="B416" s="558"/>
      <c r="C416" s="106"/>
      <c r="D416" s="128">
        <v>113</v>
      </c>
      <c r="E416" s="124"/>
      <c r="F416" s="125"/>
      <c r="G416" s="137"/>
      <c r="H416" s="140" t="str">
        <f t="shared" si="14"/>
        <v>Se requiere asignar la fuente de financiamiento (FF)</v>
      </c>
      <c r="I416" s="137"/>
      <c r="J416" s="137"/>
      <c r="K416" s="137"/>
      <c r="L416" s="137"/>
      <c r="M416" s="137"/>
      <c r="N416" s="137"/>
      <c r="O416" s="141">
        <f t="shared" si="15"/>
        <v>0</v>
      </c>
    </row>
    <row r="417" spans="1:15" x14ac:dyDescent="0.25">
      <c r="A417" s="558"/>
      <c r="B417" s="558"/>
      <c r="C417" s="106"/>
      <c r="D417" s="128">
        <v>113</v>
      </c>
      <c r="E417" s="124"/>
      <c r="F417" s="125"/>
      <c r="G417" s="138"/>
      <c r="H417" s="140" t="str">
        <f t="shared" si="14"/>
        <v>Se requiere asignar la fuente de financiamiento (FF)</v>
      </c>
      <c r="I417" s="138"/>
      <c r="J417" s="138"/>
      <c r="K417" s="138"/>
      <c r="L417" s="138"/>
      <c r="M417" s="138"/>
      <c r="N417" s="138"/>
      <c r="O417" s="141">
        <f t="shared" si="15"/>
        <v>0</v>
      </c>
    </row>
    <row r="418" spans="1:15" x14ac:dyDescent="0.25">
      <c r="A418" s="558"/>
      <c r="B418" s="558"/>
      <c r="C418" s="106"/>
      <c r="D418" s="128">
        <v>113</v>
      </c>
      <c r="E418" s="124"/>
      <c r="F418" s="125"/>
      <c r="G418" s="138"/>
      <c r="H418" s="140" t="str">
        <f t="shared" si="14"/>
        <v>Se requiere asignar la fuente de financiamiento (FF)</v>
      </c>
      <c r="I418" s="138"/>
      <c r="J418" s="138"/>
      <c r="K418" s="138"/>
      <c r="L418" s="138"/>
      <c r="M418" s="138"/>
      <c r="N418" s="138"/>
      <c r="O418" s="141">
        <f t="shared" si="15"/>
        <v>0</v>
      </c>
    </row>
    <row r="419" spans="1:15" x14ac:dyDescent="0.25">
      <c r="A419" s="558"/>
      <c r="B419" s="558"/>
      <c r="C419" s="106"/>
      <c r="D419" s="128">
        <v>113</v>
      </c>
      <c r="E419" s="124"/>
      <c r="F419" s="125"/>
      <c r="G419" s="137"/>
      <c r="H419" s="140" t="str">
        <f t="shared" si="14"/>
        <v>Se requiere asignar la fuente de financiamiento (FF)</v>
      </c>
      <c r="I419" s="137"/>
      <c r="J419" s="137"/>
      <c r="K419" s="137"/>
      <c r="L419" s="137"/>
      <c r="M419" s="137"/>
      <c r="N419" s="137"/>
      <c r="O419" s="141">
        <f t="shared" si="15"/>
        <v>0</v>
      </c>
    </row>
    <row r="420" spans="1:15" x14ac:dyDescent="0.25">
      <c r="A420" s="558"/>
      <c r="B420" s="558"/>
      <c r="C420" s="106"/>
      <c r="D420" s="128">
        <v>113</v>
      </c>
      <c r="E420" s="124"/>
      <c r="F420" s="125"/>
      <c r="G420" s="138"/>
      <c r="H420" s="140" t="str">
        <f t="shared" si="14"/>
        <v>Se requiere asignar la fuente de financiamiento (FF)</v>
      </c>
      <c r="I420" s="138"/>
      <c r="J420" s="138"/>
      <c r="K420" s="138"/>
      <c r="L420" s="138"/>
      <c r="M420" s="138"/>
      <c r="N420" s="138"/>
      <c r="O420" s="141">
        <f t="shared" si="15"/>
        <v>0</v>
      </c>
    </row>
    <row r="421" spans="1:15" x14ac:dyDescent="0.25">
      <c r="A421" s="558"/>
      <c r="B421" s="558"/>
      <c r="C421" s="106"/>
      <c r="D421" s="128">
        <v>113</v>
      </c>
      <c r="E421" s="124"/>
      <c r="F421" s="125"/>
      <c r="G421" s="138"/>
      <c r="H421" s="140" t="str">
        <f t="shared" si="14"/>
        <v>Se requiere asignar la fuente de financiamiento (FF)</v>
      </c>
      <c r="I421" s="138"/>
      <c r="J421" s="138"/>
      <c r="K421" s="138"/>
      <c r="L421" s="138"/>
      <c r="M421" s="138"/>
      <c r="N421" s="138"/>
      <c r="O421" s="141">
        <f t="shared" si="15"/>
        <v>0</v>
      </c>
    </row>
    <row r="422" spans="1:15" x14ac:dyDescent="0.25">
      <c r="A422" s="558"/>
      <c r="B422" s="558"/>
      <c r="C422" s="106"/>
      <c r="D422" s="128">
        <v>113</v>
      </c>
      <c r="E422" s="124"/>
      <c r="F422" s="125"/>
      <c r="G422" s="137"/>
      <c r="H422" s="140" t="str">
        <f t="shared" si="14"/>
        <v>Se requiere asignar la fuente de financiamiento (FF)</v>
      </c>
      <c r="I422" s="137"/>
      <c r="J422" s="137"/>
      <c r="K422" s="137"/>
      <c r="L422" s="137"/>
      <c r="M422" s="137"/>
      <c r="N422" s="137"/>
      <c r="O422" s="141">
        <f t="shared" si="15"/>
        <v>0</v>
      </c>
    </row>
    <row r="423" spans="1:15" x14ac:dyDescent="0.25">
      <c r="A423" s="558"/>
      <c r="B423" s="558"/>
      <c r="C423" s="106"/>
      <c r="D423" s="128">
        <v>113</v>
      </c>
      <c r="E423" s="124"/>
      <c r="F423" s="125"/>
      <c r="G423" s="138"/>
      <c r="H423" s="140" t="str">
        <f t="shared" si="14"/>
        <v>Se requiere asignar la fuente de financiamiento (FF)</v>
      </c>
      <c r="I423" s="138"/>
      <c r="J423" s="138"/>
      <c r="K423" s="138"/>
      <c r="L423" s="138"/>
      <c r="M423" s="138"/>
      <c r="N423" s="138"/>
      <c r="O423" s="141">
        <f t="shared" si="15"/>
        <v>0</v>
      </c>
    </row>
    <row r="424" spans="1:15" x14ac:dyDescent="0.25">
      <c r="A424" s="558"/>
      <c r="B424" s="558"/>
      <c r="C424" s="106"/>
      <c r="D424" s="128">
        <v>113</v>
      </c>
      <c r="E424" s="124"/>
      <c r="F424" s="125"/>
      <c r="G424" s="137"/>
      <c r="H424" s="140" t="str">
        <f t="shared" si="14"/>
        <v>Se requiere asignar la fuente de financiamiento (FF)</v>
      </c>
      <c r="I424" s="137"/>
      <c r="J424" s="137"/>
      <c r="K424" s="137"/>
      <c r="L424" s="137"/>
      <c r="M424" s="137"/>
      <c r="N424" s="137"/>
      <c r="O424" s="141">
        <f t="shared" si="15"/>
        <v>0</v>
      </c>
    </row>
    <row r="425" spans="1:15" x14ac:dyDescent="0.25">
      <c r="A425" s="558"/>
      <c r="B425" s="558"/>
      <c r="C425" s="106"/>
      <c r="D425" s="128">
        <v>113</v>
      </c>
      <c r="E425" s="124"/>
      <c r="F425" s="125"/>
      <c r="G425" s="138"/>
      <c r="H425" s="140" t="str">
        <f t="shared" si="14"/>
        <v>Se requiere asignar la fuente de financiamiento (FF)</v>
      </c>
      <c r="I425" s="138"/>
      <c r="J425" s="138"/>
      <c r="K425" s="138"/>
      <c r="L425" s="138"/>
      <c r="M425" s="138"/>
      <c r="N425" s="138"/>
      <c r="O425" s="141">
        <f t="shared" si="15"/>
        <v>0</v>
      </c>
    </row>
    <row r="426" spans="1:15" x14ac:dyDescent="0.25">
      <c r="A426" s="558"/>
      <c r="B426" s="558"/>
      <c r="C426" s="106"/>
      <c r="D426" s="128">
        <v>113</v>
      </c>
      <c r="E426" s="124"/>
      <c r="F426" s="125"/>
      <c r="G426" s="138"/>
      <c r="H426" s="140" t="str">
        <f t="shared" si="14"/>
        <v>Se requiere asignar la fuente de financiamiento (FF)</v>
      </c>
      <c r="I426" s="138"/>
      <c r="J426" s="138"/>
      <c r="K426" s="138"/>
      <c r="L426" s="138"/>
      <c r="M426" s="138"/>
      <c r="N426" s="138"/>
      <c r="O426" s="141">
        <f t="shared" si="15"/>
        <v>0</v>
      </c>
    </row>
    <row r="427" spans="1:15" x14ac:dyDescent="0.25">
      <c r="A427" s="558"/>
      <c r="B427" s="558"/>
      <c r="C427" s="106"/>
      <c r="D427" s="128">
        <v>113</v>
      </c>
      <c r="E427" s="124"/>
      <c r="F427" s="125"/>
      <c r="G427" s="137"/>
      <c r="H427" s="140" t="str">
        <f t="shared" si="14"/>
        <v>Se requiere asignar la fuente de financiamiento (FF)</v>
      </c>
      <c r="I427" s="137"/>
      <c r="J427" s="137"/>
      <c r="K427" s="137"/>
      <c r="L427" s="137"/>
      <c r="M427" s="137"/>
      <c r="N427" s="137"/>
      <c r="O427" s="141">
        <f t="shared" si="15"/>
        <v>0</v>
      </c>
    </row>
    <row r="428" spans="1:15" x14ac:dyDescent="0.25">
      <c r="A428" s="558"/>
      <c r="B428" s="558"/>
      <c r="C428" s="106"/>
      <c r="D428" s="128">
        <v>113</v>
      </c>
      <c r="E428" s="124"/>
      <c r="F428" s="125"/>
      <c r="G428" s="138"/>
      <c r="H428" s="140" t="str">
        <f t="shared" si="14"/>
        <v>Se requiere asignar la fuente de financiamiento (FF)</v>
      </c>
      <c r="I428" s="138"/>
      <c r="J428" s="138"/>
      <c r="K428" s="138"/>
      <c r="L428" s="138"/>
      <c r="M428" s="138"/>
      <c r="N428" s="138"/>
      <c r="O428" s="141">
        <f t="shared" si="15"/>
        <v>0</v>
      </c>
    </row>
    <row r="429" spans="1:15" x14ac:dyDescent="0.25">
      <c r="B429" s="534" t="s">
        <v>722</v>
      </c>
      <c r="C429" s="534"/>
      <c r="D429" s="534"/>
      <c r="E429" s="535"/>
      <c r="F429" s="129">
        <f t="shared" ref="F429:H429" si="16">SUM(F3:F428)</f>
        <v>136</v>
      </c>
      <c r="G429" s="141">
        <f t="shared" si="16"/>
        <v>676948</v>
      </c>
      <c r="H429" s="141">
        <f t="shared" si="16"/>
        <v>10763616</v>
      </c>
      <c r="I429" s="141">
        <f t="shared" ref="I429:N429" si="17">SUM(I3:I428)</f>
        <v>0</v>
      </c>
      <c r="J429" s="141">
        <f t="shared" si="17"/>
        <v>0</v>
      </c>
      <c r="K429" s="141">
        <f t="shared" si="17"/>
        <v>1494946.6666666667</v>
      </c>
      <c r="L429" s="141">
        <f t="shared" si="17"/>
        <v>0</v>
      </c>
      <c r="M429" s="141">
        <f t="shared" si="17"/>
        <v>0</v>
      </c>
      <c r="N429" s="141">
        <f t="shared" si="17"/>
        <v>0</v>
      </c>
      <c r="O429" s="141">
        <f>SUM(O3:O428)</f>
        <v>12258562.666666664</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76"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4744700</v>
      </c>
      <c r="E2" s="52">
        <f>E3+E5+E9+E10+E11+E12+E13+E19</f>
        <v>0</v>
      </c>
      <c r="F2" s="52">
        <f>D2+E2</f>
        <v>4744700</v>
      </c>
    </row>
    <row r="3" spans="1:6" x14ac:dyDescent="0.25">
      <c r="A3" s="53">
        <v>1100</v>
      </c>
      <c r="B3" s="588" t="s">
        <v>2591</v>
      </c>
      <c r="C3" s="589"/>
      <c r="D3" s="38">
        <f>SUM(D4)</f>
        <v>500</v>
      </c>
      <c r="E3" s="38">
        <f>SUM(E4)</f>
        <v>0</v>
      </c>
      <c r="F3" s="38">
        <f t="shared" ref="F3:F74" si="0">D3+E3</f>
        <v>500</v>
      </c>
    </row>
    <row r="4" spans="1:6" x14ac:dyDescent="0.25">
      <c r="A4" s="575">
        <v>1101</v>
      </c>
      <c r="B4" s="576"/>
      <c r="C4" s="17" t="s">
        <v>2592</v>
      </c>
      <c r="D4" s="54">
        <f>'CRI-M'!P4</f>
        <v>500</v>
      </c>
      <c r="E4" s="55"/>
      <c r="F4" s="55">
        <f t="shared" si="0"/>
        <v>500</v>
      </c>
    </row>
    <row r="5" spans="1:6" x14ac:dyDescent="0.25">
      <c r="A5" s="53">
        <v>1200</v>
      </c>
      <c r="B5" s="581" t="s">
        <v>2593</v>
      </c>
      <c r="C5" s="582"/>
      <c r="D5" s="38">
        <f>SUM(D6:D8)</f>
        <v>4650000</v>
      </c>
      <c r="E5" s="38">
        <f>SUM(E6:E8)</f>
        <v>0</v>
      </c>
      <c r="F5" s="38">
        <f t="shared" si="0"/>
        <v>4650000</v>
      </c>
    </row>
    <row r="6" spans="1:6" x14ac:dyDescent="0.25">
      <c r="A6" s="575">
        <v>1201</v>
      </c>
      <c r="B6" s="576"/>
      <c r="C6" s="17" t="s">
        <v>2594</v>
      </c>
      <c r="D6" s="54">
        <f>'CRI-M'!P6</f>
        <v>2250000</v>
      </c>
      <c r="E6" s="55"/>
      <c r="F6" s="55">
        <f t="shared" si="0"/>
        <v>2250000</v>
      </c>
    </row>
    <row r="7" spans="1:6" x14ac:dyDescent="0.25">
      <c r="A7" s="575">
        <v>1202</v>
      </c>
      <c r="B7" s="576"/>
      <c r="C7" s="17" t="s">
        <v>2595</v>
      </c>
      <c r="D7" s="54">
        <f>'CRI-M'!P7</f>
        <v>2400000</v>
      </c>
      <c r="E7" s="55"/>
      <c r="F7" s="55">
        <f t="shared" si="0"/>
        <v>2400000</v>
      </c>
    </row>
    <row r="8" spans="1:6" x14ac:dyDescent="0.25">
      <c r="A8" s="575">
        <v>1203</v>
      </c>
      <c r="B8" s="576"/>
      <c r="C8" s="17" t="s">
        <v>2596</v>
      </c>
      <c r="D8" s="54">
        <f>'CRI-M'!P8</f>
        <v>0</v>
      </c>
      <c r="E8" s="55"/>
      <c r="F8" s="55">
        <f t="shared" si="0"/>
        <v>0</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52200</v>
      </c>
      <c r="E13" s="56">
        <f>SUM(E14:E18)</f>
        <v>0</v>
      </c>
      <c r="F13" s="56">
        <f t="shared" si="0"/>
        <v>52200</v>
      </c>
    </row>
    <row r="14" spans="1:6" x14ac:dyDescent="0.25">
      <c r="A14" s="575">
        <v>1701</v>
      </c>
      <c r="B14" s="576"/>
      <c r="C14" s="17" t="s">
        <v>2602</v>
      </c>
      <c r="D14" s="54">
        <f>'CRI-M'!P14</f>
        <v>42000</v>
      </c>
      <c r="E14" s="55"/>
      <c r="F14" s="55">
        <f t="shared" si="0"/>
        <v>42000</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4200</v>
      </c>
      <c r="E16" s="55"/>
      <c r="F16" s="55">
        <f t="shared" si="0"/>
        <v>4200</v>
      </c>
    </row>
    <row r="17" spans="1:6" x14ac:dyDescent="0.25">
      <c r="A17" s="575">
        <v>1704</v>
      </c>
      <c r="B17" s="576"/>
      <c r="C17" s="17" t="s">
        <v>2605</v>
      </c>
      <c r="D17" s="54">
        <f>'CRI-M'!P17</f>
        <v>6000</v>
      </c>
      <c r="E17" s="55"/>
      <c r="F17" s="55">
        <f t="shared" si="0"/>
        <v>6000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42000</v>
      </c>
      <c r="E19" s="56">
        <f>SUM(E20)</f>
        <v>0</v>
      </c>
      <c r="F19" s="56">
        <f t="shared" si="0"/>
        <v>42000</v>
      </c>
    </row>
    <row r="20" spans="1:6" x14ac:dyDescent="0.25">
      <c r="A20" s="575">
        <v>1801</v>
      </c>
      <c r="B20" s="576"/>
      <c r="C20" s="17" t="s">
        <v>2607</v>
      </c>
      <c r="D20" s="54">
        <f>'CRI-M'!P20</f>
        <v>42000</v>
      </c>
      <c r="E20" s="55"/>
      <c r="F20" s="55">
        <f t="shared" si="0"/>
        <v>42000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0</v>
      </c>
      <c r="E29" s="52">
        <f>SUM(E30)</f>
        <v>0</v>
      </c>
      <c r="F29" s="52">
        <f t="shared" si="0"/>
        <v>0</v>
      </c>
    </row>
    <row r="30" spans="1:6" x14ac:dyDescent="0.25">
      <c r="A30" s="53">
        <v>3100</v>
      </c>
      <c r="B30" s="581" t="s">
        <v>2614</v>
      </c>
      <c r="C30" s="582"/>
      <c r="D30" s="38">
        <f>SUM(D31)</f>
        <v>0</v>
      </c>
      <c r="E30" s="38">
        <f>SUM(E31)</f>
        <v>0</v>
      </c>
      <c r="F30" s="38">
        <f t="shared" si="0"/>
        <v>0</v>
      </c>
    </row>
    <row r="31" spans="1:6" x14ac:dyDescent="0.25">
      <c r="A31" s="575">
        <v>3101</v>
      </c>
      <c r="B31" s="576"/>
      <c r="C31" s="17" t="s">
        <v>2614</v>
      </c>
      <c r="D31" s="54">
        <f>'CRI-M'!P31</f>
        <v>0</v>
      </c>
      <c r="E31" s="55"/>
      <c r="F31" s="55">
        <f t="shared" si="0"/>
        <v>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1182120</v>
      </c>
      <c r="E34" s="52">
        <f>E35+E40+E41+E56+E58</f>
        <v>0</v>
      </c>
      <c r="F34" s="52">
        <f t="shared" si="0"/>
        <v>1182120</v>
      </c>
    </row>
    <row r="35" spans="1:6" ht="30" customHeight="1" x14ac:dyDescent="0.25">
      <c r="A35" s="53">
        <v>4100</v>
      </c>
      <c r="B35" s="570" t="s">
        <v>2615</v>
      </c>
      <c r="C35" s="571"/>
      <c r="D35" s="38">
        <f>SUM(D36:D39)</f>
        <v>187000</v>
      </c>
      <c r="E35" s="38">
        <f>SUM(E36:E39)</f>
        <v>0</v>
      </c>
      <c r="F35" s="38">
        <f t="shared" si="0"/>
        <v>187000</v>
      </c>
    </row>
    <row r="36" spans="1:6" x14ac:dyDescent="0.25">
      <c r="A36" s="575">
        <v>4101</v>
      </c>
      <c r="B36" s="576"/>
      <c r="C36" s="17" t="s">
        <v>2616</v>
      </c>
      <c r="D36" s="54">
        <f>'CRI-M'!P36</f>
        <v>150000</v>
      </c>
      <c r="E36" s="55"/>
      <c r="F36" s="55">
        <f t="shared" si="0"/>
        <v>150000</v>
      </c>
    </row>
    <row r="37" spans="1:6" x14ac:dyDescent="0.25">
      <c r="A37" s="575">
        <v>4102</v>
      </c>
      <c r="B37" s="576"/>
      <c r="C37" s="17" t="s">
        <v>2617</v>
      </c>
      <c r="D37" s="54">
        <f>'CRI-M'!P37</f>
        <v>1000</v>
      </c>
      <c r="E37" s="55"/>
      <c r="F37" s="55">
        <f t="shared" si="0"/>
        <v>1000</v>
      </c>
    </row>
    <row r="38" spans="1:6" x14ac:dyDescent="0.25">
      <c r="A38" s="575">
        <v>4103</v>
      </c>
      <c r="B38" s="576"/>
      <c r="C38" s="17" t="s">
        <v>2618</v>
      </c>
      <c r="D38" s="54">
        <f>'CRI-M'!P38</f>
        <v>36000</v>
      </c>
      <c r="E38" s="55"/>
      <c r="F38" s="55">
        <f t="shared" si="0"/>
        <v>36000</v>
      </c>
    </row>
    <row r="39" spans="1:6" x14ac:dyDescent="0.25">
      <c r="A39" s="575">
        <v>4104</v>
      </c>
      <c r="B39" s="576"/>
      <c r="C39" s="17" t="s">
        <v>2619</v>
      </c>
      <c r="D39" s="54">
        <f>'CRI-M'!P39</f>
        <v>0</v>
      </c>
      <c r="E39" s="55"/>
      <c r="F39" s="55">
        <f t="shared" si="0"/>
        <v>0</v>
      </c>
    </row>
    <row r="40" spans="1:6" x14ac:dyDescent="0.25">
      <c r="A40" s="53">
        <v>4200</v>
      </c>
      <c r="B40" s="570" t="s">
        <v>2620</v>
      </c>
      <c r="C40" s="571"/>
      <c r="D40" s="38"/>
      <c r="E40" s="38"/>
      <c r="F40" s="38">
        <f t="shared" si="0"/>
        <v>0</v>
      </c>
    </row>
    <row r="41" spans="1:6" x14ac:dyDescent="0.25">
      <c r="A41" s="53">
        <v>4300</v>
      </c>
      <c r="B41" s="570" t="s">
        <v>2621</v>
      </c>
      <c r="C41" s="571"/>
      <c r="D41" s="38">
        <f>SUM(D42:D55)</f>
        <v>989120</v>
      </c>
      <c r="E41" s="38">
        <f>SUM(E42:E55)</f>
        <v>0</v>
      </c>
      <c r="F41" s="38">
        <f t="shared" si="0"/>
        <v>989120</v>
      </c>
    </row>
    <row r="42" spans="1:6" x14ac:dyDescent="0.25">
      <c r="A42" s="575" t="s">
        <v>607</v>
      </c>
      <c r="B42" s="576"/>
      <c r="C42" s="17" t="s">
        <v>2622</v>
      </c>
      <c r="D42" s="54">
        <f>'CRI-M'!P42</f>
        <v>115020</v>
      </c>
      <c r="E42" s="55"/>
      <c r="F42" s="55">
        <f t="shared" si="0"/>
        <v>115020</v>
      </c>
    </row>
    <row r="43" spans="1:6" x14ac:dyDescent="0.25">
      <c r="A43" s="575" t="s">
        <v>608</v>
      </c>
      <c r="B43" s="576"/>
      <c r="C43" s="17" t="s">
        <v>2623</v>
      </c>
      <c r="D43" s="54">
        <f>'CRI-M'!P43</f>
        <v>1800</v>
      </c>
      <c r="E43" s="55"/>
      <c r="F43" s="55">
        <f t="shared" si="0"/>
        <v>1800</v>
      </c>
    </row>
    <row r="44" spans="1:6" ht="30" x14ac:dyDescent="0.25">
      <c r="A44" s="575">
        <v>4303</v>
      </c>
      <c r="B44" s="576"/>
      <c r="C44" s="17" t="s">
        <v>2624</v>
      </c>
      <c r="D44" s="54">
        <f>'CRI-M'!P44</f>
        <v>30000</v>
      </c>
      <c r="E44" s="55"/>
      <c r="F44" s="55">
        <f t="shared" si="0"/>
        <v>30000</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1800</v>
      </c>
      <c r="E46" s="55"/>
      <c r="F46" s="55">
        <f t="shared" si="0"/>
        <v>1800</v>
      </c>
    </row>
    <row r="47" spans="1:6" ht="30" x14ac:dyDescent="0.25">
      <c r="A47" s="575">
        <v>4306</v>
      </c>
      <c r="B47" s="576"/>
      <c r="C47" s="17" t="s">
        <v>2627</v>
      </c>
      <c r="D47" s="54">
        <f>'CRI-M'!P47</f>
        <v>0</v>
      </c>
      <c r="E47" s="55"/>
      <c r="F47" s="55">
        <f t="shared" si="0"/>
        <v>0</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0</v>
      </c>
      <c r="E49" s="55"/>
      <c r="F49" s="55">
        <f t="shared" si="0"/>
        <v>0</v>
      </c>
    </row>
    <row r="50" spans="1:6" ht="30" x14ac:dyDescent="0.25">
      <c r="A50" s="575">
        <v>4309</v>
      </c>
      <c r="B50" s="576"/>
      <c r="C50" s="17" t="s">
        <v>541</v>
      </c>
      <c r="D50" s="54">
        <f>'CRI-M'!P50</f>
        <v>500</v>
      </c>
      <c r="E50" s="55"/>
      <c r="F50" s="55">
        <f t="shared" si="0"/>
        <v>500</v>
      </c>
    </row>
    <row r="51" spans="1:6" ht="30" x14ac:dyDescent="0.25">
      <c r="A51" s="575">
        <v>4310</v>
      </c>
      <c r="B51" s="576"/>
      <c r="C51" s="17" t="s">
        <v>2630</v>
      </c>
      <c r="D51" s="54">
        <f>'CRI-M'!P51</f>
        <v>354000</v>
      </c>
      <c r="E51" s="55"/>
      <c r="F51" s="55">
        <f t="shared" si="0"/>
        <v>354000</v>
      </c>
    </row>
    <row r="52" spans="1:6" x14ac:dyDescent="0.25">
      <c r="A52" s="575">
        <v>4311</v>
      </c>
      <c r="B52" s="576"/>
      <c r="C52" s="17" t="s">
        <v>2631</v>
      </c>
      <c r="D52" s="54">
        <f>'CRI-M'!P52</f>
        <v>0</v>
      </c>
      <c r="E52" s="55"/>
      <c r="F52" s="55">
        <f t="shared" si="0"/>
        <v>0</v>
      </c>
    </row>
    <row r="53" spans="1:6" x14ac:dyDescent="0.25">
      <c r="A53" s="575">
        <v>4312</v>
      </c>
      <c r="B53" s="576"/>
      <c r="C53" s="17" t="s">
        <v>2632</v>
      </c>
      <c r="D53" s="54">
        <f>'CRI-M'!P53</f>
        <v>420000</v>
      </c>
      <c r="E53" s="55"/>
      <c r="F53" s="55">
        <f t="shared" si="0"/>
        <v>420000</v>
      </c>
    </row>
    <row r="54" spans="1:6" x14ac:dyDescent="0.25">
      <c r="A54" s="575">
        <v>4313</v>
      </c>
      <c r="B54" s="576"/>
      <c r="C54" s="17" t="s">
        <v>2633</v>
      </c>
      <c r="D54" s="54">
        <f>'CRI-M'!P54</f>
        <v>6000</v>
      </c>
      <c r="E54" s="55"/>
      <c r="F54" s="55">
        <f t="shared" si="0"/>
        <v>6000</v>
      </c>
    </row>
    <row r="55" spans="1:6" x14ac:dyDescent="0.25">
      <c r="A55" s="575">
        <v>4314</v>
      </c>
      <c r="B55" s="576"/>
      <c r="C55" s="17" t="s">
        <v>2634</v>
      </c>
      <c r="D55" s="54">
        <f>'CRI-M'!P55</f>
        <v>60000</v>
      </c>
      <c r="E55" s="55"/>
      <c r="F55" s="55">
        <f t="shared" si="0"/>
        <v>60000</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6000</v>
      </c>
      <c r="E58" s="38">
        <f>SUM(E59:E63)</f>
        <v>0</v>
      </c>
      <c r="F58" s="38">
        <f t="shared" si="0"/>
        <v>6000</v>
      </c>
    </row>
    <row r="59" spans="1:6" x14ac:dyDescent="0.25">
      <c r="A59" s="575">
        <v>4501</v>
      </c>
      <c r="B59" s="576"/>
      <c r="C59" s="17" t="s">
        <v>2602</v>
      </c>
      <c r="D59" s="54">
        <f>'CRI-M'!P59</f>
        <v>3000</v>
      </c>
      <c r="E59" s="55"/>
      <c r="F59" s="55">
        <f t="shared" si="0"/>
        <v>3000</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1800</v>
      </c>
      <c r="E61" s="55"/>
      <c r="F61" s="55">
        <f t="shared" si="0"/>
        <v>1800</v>
      </c>
    </row>
    <row r="62" spans="1:6" x14ac:dyDescent="0.25">
      <c r="A62" s="575">
        <v>4504</v>
      </c>
      <c r="B62" s="576"/>
      <c r="C62" s="17" t="s">
        <v>2605</v>
      </c>
      <c r="D62" s="54">
        <f>'CRI-M'!P62</f>
        <v>1200</v>
      </c>
      <c r="E62" s="55"/>
      <c r="F62" s="55">
        <f t="shared" si="0"/>
        <v>1200</v>
      </c>
    </row>
    <row r="63" spans="1:6" x14ac:dyDescent="0.25">
      <c r="A63" s="575">
        <v>4509</v>
      </c>
      <c r="B63" s="576"/>
      <c r="C63" s="17" t="s">
        <v>2606</v>
      </c>
      <c r="D63" s="54">
        <f>'CRI-M'!P63</f>
        <v>0</v>
      </c>
      <c r="E63" s="55"/>
      <c r="F63" s="55">
        <f t="shared" si="0"/>
        <v>0</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9600</v>
      </c>
      <c r="E66" s="52">
        <f>E67+E70</f>
        <v>0</v>
      </c>
      <c r="F66" s="52">
        <f t="shared" si="0"/>
        <v>9600</v>
      </c>
    </row>
    <row r="67" spans="1:6" x14ac:dyDescent="0.25">
      <c r="A67" s="53">
        <v>5100</v>
      </c>
      <c r="B67" s="570" t="s">
        <v>2637</v>
      </c>
      <c r="C67" s="571"/>
      <c r="D67" s="38">
        <f>SUM(D68:D69)</f>
        <v>9600</v>
      </c>
      <c r="E67" s="38">
        <f>SUM(E68:E69)</f>
        <v>0</v>
      </c>
      <c r="F67" s="38">
        <f t="shared" si="0"/>
        <v>9600</v>
      </c>
    </row>
    <row r="68" spans="1:6" ht="15" customHeight="1" x14ac:dyDescent="0.25">
      <c r="A68" s="575">
        <v>5101</v>
      </c>
      <c r="B68" s="576"/>
      <c r="C68" s="17" t="s">
        <v>2638</v>
      </c>
      <c r="D68" s="54">
        <f>'CRI-M'!P68</f>
        <v>8400</v>
      </c>
      <c r="E68" s="55"/>
      <c r="F68" s="55">
        <f t="shared" si="0"/>
        <v>8400</v>
      </c>
    </row>
    <row r="69" spans="1:6" x14ac:dyDescent="0.25">
      <c r="A69" s="575">
        <v>5102</v>
      </c>
      <c r="B69" s="576"/>
      <c r="C69" s="17" t="s">
        <v>2639</v>
      </c>
      <c r="D69" s="54">
        <f>'CRI-M'!P69</f>
        <v>1200</v>
      </c>
      <c r="E69" s="55"/>
      <c r="F69" s="55">
        <f t="shared" si="0"/>
        <v>1200</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86400</v>
      </c>
      <c r="E73" s="52">
        <f>E74+E78+E81</f>
        <v>0</v>
      </c>
      <c r="F73" s="52">
        <f t="shared" si="0"/>
        <v>86400</v>
      </c>
    </row>
    <row r="74" spans="1:6" x14ac:dyDescent="0.25">
      <c r="A74" s="53">
        <v>6100</v>
      </c>
      <c r="B74" s="570" t="s">
        <v>2641</v>
      </c>
      <c r="C74" s="571"/>
      <c r="D74" s="38">
        <f>SUM(D75:D77)</f>
        <v>86400</v>
      </c>
      <c r="E74" s="38">
        <f>SUM(E75:E77)</f>
        <v>0</v>
      </c>
      <c r="F74" s="38">
        <f t="shared" si="0"/>
        <v>86400</v>
      </c>
    </row>
    <row r="75" spans="1:6" x14ac:dyDescent="0.25">
      <c r="A75" s="575">
        <v>6101</v>
      </c>
      <c r="B75" s="576"/>
      <c r="C75" s="17" t="s">
        <v>2642</v>
      </c>
      <c r="D75" s="54">
        <f>'CRI-M'!P75</f>
        <v>2400</v>
      </c>
      <c r="E75" s="55"/>
      <c r="F75" s="55">
        <f t="shared" ref="F75:F140" si="3">D75+E75</f>
        <v>2400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84000</v>
      </c>
      <c r="E77" s="55"/>
      <c r="F77" s="55">
        <f t="shared" si="3"/>
        <v>84000</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46044024</v>
      </c>
      <c r="E103" s="52">
        <f>E104+E117+E120+E125+E131</f>
        <v>30800000</v>
      </c>
      <c r="F103" s="52">
        <f t="shared" si="3"/>
        <v>76844024</v>
      </c>
    </row>
    <row r="104" spans="1:6" x14ac:dyDescent="0.25">
      <c r="A104" s="53">
        <v>8100</v>
      </c>
      <c r="B104" s="570" t="s">
        <v>2543</v>
      </c>
      <c r="C104" s="571"/>
      <c r="D104" s="38">
        <f>SUM(D105:D116)</f>
        <v>45600000</v>
      </c>
      <c r="E104" s="38">
        <f>SUM(E105:E116)</f>
        <v>0</v>
      </c>
      <c r="F104" s="38">
        <f t="shared" si="3"/>
        <v>45600000</v>
      </c>
    </row>
    <row r="105" spans="1:6" x14ac:dyDescent="0.25">
      <c r="A105" s="575">
        <v>8101</v>
      </c>
      <c r="B105" s="576"/>
      <c r="C105" s="17" t="s">
        <v>2658</v>
      </c>
      <c r="D105" s="54">
        <f>'CRI-M'!P105</f>
        <v>36000000</v>
      </c>
      <c r="E105" s="55"/>
      <c r="F105" s="55">
        <f t="shared" si="3"/>
        <v>36000000</v>
      </c>
    </row>
    <row r="106" spans="1:6" x14ac:dyDescent="0.25">
      <c r="A106" s="575">
        <v>8102</v>
      </c>
      <c r="B106" s="576"/>
      <c r="C106" s="17" t="s">
        <v>2659</v>
      </c>
      <c r="D106" s="54">
        <f>'CRI-M'!P106</f>
        <v>1980000</v>
      </c>
      <c r="E106" s="55"/>
      <c r="F106" s="55">
        <f t="shared" si="3"/>
        <v>1980000</v>
      </c>
    </row>
    <row r="107" spans="1:6" x14ac:dyDescent="0.25">
      <c r="A107" s="575">
        <v>8103</v>
      </c>
      <c r="B107" s="576"/>
      <c r="C107" s="17" t="s">
        <v>2660</v>
      </c>
      <c r="D107" s="54">
        <f>'CRI-M'!P107</f>
        <v>300000</v>
      </c>
      <c r="E107" s="55"/>
      <c r="F107" s="55">
        <f t="shared" si="3"/>
        <v>300000</v>
      </c>
    </row>
    <row r="108" spans="1:6" x14ac:dyDescent="0.25">
      <c r="A108" s="575">
        <v>8104</v>
      </c>
      <c r="B108" s="576"/>
      <c r="C108" s="17" t="s">
        <v>2661</v>
      </c>
      <c r="D108" s="54">
        <f>'CRI-M'!P108</f>
        <v>1860000</v>
      </c>
      <c r="E108" s="55"/>
      <c r="F108" s="55">
        <f t="shared" si="3"/>
        <v>1860000</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60000</v>
      </c>
      <c r="E110" s="55"/>
      <c r="F110" s="55">
        <f t="shared" si="3"/>
        <v>60000</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1440000</v>
      </c>
      <c r="E113" s="55"/>
      <c r="F113" s="55">
        <f t="shared" si="3"/>
        <v>1440000</v>
      </c>
    </row>
    <row r="114" spans="1:6" x14ac:dyDescent="0.25">
      <c r="A114" s="575">
        <v>8110</v>
      </c>
      <c r="B114" s="576"/>
      <c r="C114" s="17" t="s">
        <v>2667</v>
      </c>
      <c r="D114" s="54">
        <f>'CRI-M'!P114</f>
        <v>540000</v>
      </c>
      <c r="E114" s="55"/>
      <c r="F114" s="55">
        <f t="shared" si="3"/>
        <v>540000</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3420000</v>
      </c>
      <c r="E116" s="55"/>
      <c r="F116" s="55">
        <f t="shared" si="3"/>
        <v>3420000</v>
      </c>
    </row>
    <row r="117" spans="1:6" x14ac:dyDescent="0.25">
      <c r="A117" s="53">
        <v>8200</v>
      </c>
      <c r="B117" s="570" t="s">
        <v>2550</v>
      </c>
      <c r="C117" s="571"/>
      <c r="D117" s="38">
        <f>SUM(D118:D119)</f>
        <v>0</v>
      </c>
      <c r="E117" s="38">
        <f>SUM(E118:E119)</f>
        <v>24800000</v>
      </c>
      <c r="F117" s="38">
        <f t="shared" si="3"/>
        <v>24800000</v>
      </c>
    </row>
    <row r="118" spans="1:6" x14ac:dyDescent="0.25">
      <c r="A118" s="575">
        <v>8201</v>
      </c>
      <c r="B118" s="576"/>
      <c r="C118" s="17" t="s">
        <v>2670</v>
      </c>
      <c r="D118" s="55"/>
      <c r="E118" s="54">
        <f>'CRI-M'!P118</f>
        <v>14000000</v>
      </c>
      <c r="F118" s="55">
        <f t="shared" si="3"/>
        <v>14000000</v>
      </c>
    </row>
    <row r="119" spans="1:6" x14ac:dyDescent="0.25">
      <c r="A119" s="575">
        <v>8202</v>
      </c>
      <c r="B119" s="576"/>
      <c r="C119" s="17" t="s">
        <v>2671</v>
      </c>
      <c r="D119" s="55"/>
      <c r="E119" s="54">
        <f>'CRI-M'!P119</f>
        <v>10800000</v>
      </c>
      <c r="F119" s="55">
        <f t="shared" si="3"/>
        <v>10800000</v>
      </c>
    </row>
    <row r="120" spans="1:6" x14ac:dyDescent="0.25">
      <c r="A120" s="53">
        <v>8300</v>
      </c>
      <c r="B120" s="570" t="s">
        <v>2556</v>
      </c>
      <c r="C120" s="571"/>
      <c r="D120" s="38">
        <f>SUM(D121:D124)</f>
        <v>0</v>
      </c>
      <c r="E120" s="38">
        <f>SUM(E121:E124)</f>
        <v>6000000</v>
      </c>
      <c r="F120" s="38">
        <f t="shared" si="3"/>
        <v>6000000</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6000000</v>
      </c>
      <c r="F124" s="55">
        <f t="shared" si="3"/>
        <v>6000000</v>
      </c>
    </row>
    <row r="125" spans="1:6" x14ac:dyDescent="0.25">
      <c r="A125" s="53">
        <v>8400</v>
      </c>
      <c r="B125" s="570" t="s">
        <v>2675</v>
      </c>
      <c r="C125" s="571"/>
      <c r="D125" s="38">
        <f>SUM(D126:D130)</f>
        <v>444024</v>
      </c>
      <c r="E125" s="38">
        <f>SUM(E126:E130)</f>
        <v>0</v>
      </c>
      <c r="F125" s="38">
        <f t="shared" si="3"/>
        <v>444024</v>
      </c>
    </row>
    <row r="126" spans="1:6" x14ac:dyDescent="0.25">
      <c r="A126" s="575">
        <v>8401</v>
      </c>
      <c r="B126" s="576"/>
      <c r="C126" s="21" t="s">
        <v>2676</v>
      </c>
      <c r="D126" s="54">
        <f>'CRI-M'!P128</f>
        <v>24</v>
      </c>
      <c r="E126" s="55"/>
      <c r="F126" s="55">
        <f t="shared" si="3"/>
        <v>24</v>
      </c>
    </row>
    <row r="127" spans="1:6" x14ac:dyDescent="0.25">
      <c r="A127" s="575">
        <v>8402</v>
      </c>
      <c r="B127" s="576"/>
      <c r="C127" s="21" t="s">
        <v>2677</v>
      </c>
      <c r="D127" s="54">
        <f>'CRI-M'!P129</f>
        <v>144000</v>
      </c>
      <c r="E127" s="55"/>
      <c r="F127" s="55">
        <f t="shared" si="3"/>
        <v>144000</v>
      </c>
    </row>
    <row r="128" spans="1:6" x14ac:dyDescent="0.25">
      <c r="A128" s="575">
        <v>8403</v>
      </c>
      <c r="B128" s="576"/>
      <c r="C128" s="21" t="s">
        <v>2678</v>
      </c>
      <c r="D128" s="54">
        <f>'CRI-M'!P130</f>
        <v>300000</v>
      </c>
      <c r="E128" s="55"/>
      <c r="F128" s="55">
        <f t="shared" si="3"/>
        <v>300000</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0</v>
      </c>
      <c r="E130" s="55"/>
      <c r="F130" s="55">
        <f t="shared" si="3"/>
        <v>0</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52066844</v>
      </c>
      <c r="E151" s="59">
        <f>E2+E23+E29+E34+E66+E73+E89+E103+E134+E146</f>
        <v>30800000</v>
      </c>
      <c r="F151" s="59">
        <f>F2+F23+F29+F34+F66+F73+F89+F103+F134+F146</f>
        <v>82866844</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52066844</v>
      </c>
      <c r="E153" s="59">
        <f>E151+E152</f>
        <v>30800000</v>
      </c>
      <c r="F153" s="59">
        <f>F151+F152</f>
        <v>82866844</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E325"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6022820</v>
      </c>
      <c r="D3" s="83">
        <f t="shared" si="0"/>
        <v>0</v>
      </c>
      <c r="E3" s="83">
        <f t="shared" si="0"/>
        <v>0</v>
      </c>
      <c r="F3" s="83">
        <f t="shared" si="0"/>
        <v>0</v>
      </c>
      <c r="G3" s="83">
        <f t="shared" si="0"/>
        <v>15803616</v>
      </c>
      <c r="H3" s="83">
        <f t="shared" si="0"/>
        <v>0</v>
      </c>
      <c r="I3" s="83">
        <f t="shared" si="0"/>
        <v>0</v>
      </c>
      <c r="J3" s="83">
        <f t="shared" si="0"/>
        <v>240000</v>
      </c>
      <c r="K3" s="83">
        <f t="shared" si="0"/>
        <v>0</v>
      </c>
      <c r="L3" s="83">
        <f t="shared" si="0"/>
        <v>0</v>
      </c>
      <c r="M3" s="52">
        <f>M4+M9+M14+M23+M28+M35+M37</f>
        <v>22066436</v>
      </c>
    </row>
    <row r="4" spans="1:13" ht="15" customHeight="1" x14ac:dyDescent="0.25">
      <c r="A4" s="113">
        <v>1100</v>
      </c>
      <c r="B4" s="114" t="s">
        <v>2185</v>
      </c>
      <c r="C4" s="63">
        <f t="shared" ref="C4:I4" si="1">SUM(C5:C8)</f>
        <v>0</v>
      </c>
      <c r="D4" s="38">
        <f t="shared" si="1"/>
        <v>0</v>
      </c>
      <c r="E4" s="38">
        <f t="shared" si="1"/>
        <v>0</v>
      </c>
      <c r="F4" s="38">
        <f t="shared" si="1"/>
        <v>0</v>
      </c>
      <c r="G4" s="38">
        <f t="shared" si="1"/>
        <v>10763616</v>
      </c>
      <c r="H4" s="38">
        <f t="shared" si="1"/>
        <v>0</v>
      </c>
      <c r="I4" s="38">
        <f t="shared" si="1"/>
        <v>0</v>
      </c>
      <c r="J4" s="38">
        <f>SUM(J5:J8)</f>
        <v>0</v>
      </c>
      <c r="K4" s="38">
        <f>SUM(K5:K8)</f>
        <v>0</v>
      </c>
      <c r="L4" s="38">
        <f>SUM(L5:L8)</f>
        <v>0</v>
      </c>
      <c r="M4" s="38">
        <f>SUM(M5:M8)</f>
        <v>10763616</v>
      </c>
    </row>
    <row r="5" spans="1:13" ht="15" customHeight="1" x14ac:dyDescent="0.25">
      <c r="A5" s="115">
        <v>111</v>
      </c>
      <c r="B5" s="88" t="s">
        <v>2184</v>
      </c>
      <c r="C5" s="116">
        <f>'COG-M'!P4</f>
        <v>0</v>
      </c>
      <c r="D5" s="116">
        <f>'COG-M'!P5</f>
        <v>0</v>
      </c>
      <c r="E5" s="116">
        <f>'COG-M'!P6</f>
        <v>0</v>
      </c>
      <c r="F5" s="116">
        <f>'COG-M'!P7</f>
        <v>0</v>
      </c>
      <c r="G5" s="116">
        <f>'COG-M'!P8</f>
        <v>1260000</v>
      </c>
      <c r="H5" s="116">
        <f>'COG-M'!P9</f>
        <v>0</v>
      </c>
      <c r="I5" s="116">
        <f>'COG-M'!P10</f>
        <v>0</v>
      </c>
      <c r="J5" s="116">
        <f>'COG-M'!P11</f>
        <v>0</v>
      </c>
      <c r="K5" s="116">
        <f>'COG-M'!P12</f>
        <v>0</v>
      </c>
      <c r="L5" s="116">
        <f>'COG-M'!P13</f>
        <v>0</v>
      </c>
      <c r="M5" s="54">
        <f>SUM(C5:L5)</f>
        <v>1260000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9503616</v>
      </c>
      <c r="H7" s="116">
        <f>'COG-M'!P20</f>
        <v>0</v>
      </c>
      <c r="I7" s="116">
        <f>'COG-M'!P21</f>
        <v>0</v>
      </c>
      <c r="J7" s="116">
        <f>'COG-M'!P22</f>
        <v>0</v>
      </c>
      <c r="K7" s="116">
        <f>'COG-M'!P23</f>
        <v>0</v>
      </c>
      <c r="L7" s="116">
        <f>'COG-M'!P24</f>
        <v>0</v>
      </c>
      <c r="M7" s="54">
        <f>SUM(C7:L7)</f>
        <v>9503616</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2962820</v>
      </c>
      <c r="D9" s="38">
        <f t="shared" ref="D9:M9" si="2">SUM(D10:D13)</f>
        <v>0</v>
      </c>
      <c r="E9" s="38">
        <f t="shared" si="2"/>
        <v>0</v>
      </c>
      <c r="F9" s="38">
        <f t="shared" si="2"/>
        <v>0</v>
      </c>
      <c r="G9" s="38">
        <f t="shared" si="2"/>
        <v>4800000</v>
      </c>
      <c r="H9" s="38">
        <f t="shared" si="2"/>
        <v>0</v>
      </c>
      <c r="I9" s="38">
        <f t="shared" si="2"/>
        <v>0</v>
      </c>
      <c r="J9" s="38">
        <f t="shared" si="2"/>
        <v>0</v>
      </c>
      <c r="K9" s="38">
        <f t="shared" si="2"/>
        <v>0</v>
      </c>
      <c r="L9" s="38">
        <f t="shared" si="2"/>
        <v>0</v>
      </c>
      <c r="M9" s="38">
        <f t="shared" si="2"/>
        <v>7762820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2962820</v>
      </c>
      <c r="D11" s="116">
        <f>'COG-M'!P47</f>
        <v>0</v>
      </c>
      <c r="E11" s="116">
        <f>'COG-M'!P48</f>
        <v>0</v>
      </c>
      <c r="F11" s="54">
        <f>'COG-M'!P49</f>
        <v>0</v>
      </c>
      <c r="G11" s="54">
        <f>'COG-M'!P50</f>
        <v>4800000</v>
      </c>
      <c r="H11" s="54">
        <f>'COG-M'!P51</f>
        <v>0</v>
      </c>
      <c r="I11" s="54">
        <f>'COG-M'!P52</f>
        <v>0</v>
      </c>
      <c r="J11" s="54">
        <f>'COG-M'!P53</f>
        <v>0</v>
      </c>
      <c r="K11" s="54">
        <f>'COG-M'!P54</f>
        <v>0</v>
      </c>
      <c r="L11" s="54">
        <f>'COG-M'!P55</f>
        <v>0</v>
      </c>
      <c r="M11" s="54">
        <f>SUM(C11:L11)</f>
        <v>7762820</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3060000</v>
      </c>
      <c r="D14" s="38">
        <f t="shared" si="3"/>
        <v>0</v>
      </c>
      <c r="E14" s="38">
        <f t="shared" si="3"/>
        <v>0</v>
      </c>
      <c r="F14" s="38">
        <f t="shared" si="3"/>
        <v>0</v>
      </c>
      <c r="G14" s="38">
        <f t="shared" si="3"/>
        <v>240000</v>
      </c>
      <c r="H14" s="38">
        <f t="shared" si="3"/>
        <v>0</v>
      </c>
      <c r="I14" s="38">
        <f t="shared" si="3"/>
        <v>0</v>
      </c>
      <c r="J14" s="38">
        <f t="shared" si="3"/>
        <v>240000</v>
      </c>
      <c r="K14" s="38">
        <f t="shared" si="3"/>
        <v>0</v>
      </c>
      <c r="L14" s="38">
        <f t="shared" si="3"/>
        <v>0</v>
      </c>
      <c r="M14" s="38">
        <f t="shared" si="3"/>
        <v>3540000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3000000</v>
      </c>
      <c r="D16" s="54">
        <f>'COG-M'!P79</f>
        <v>0</v>
      </c>
      <c r="E16" s="54">
        <f>'COG-M'!P80</f>
        <v>0</v>
      </c>
      <c r="F16" s="54">
        <f>'COG-M'!P81</f>
        <v>0</v>
      </c>
      <c r="G16" s="54">
        <f>'COG-M'!P82</f>
        <v>0</v>
      </c>
      <c r="H16" s="54">
        <f>'COG-M'!P83</f>
        <v>0</v>
      </c>
      <c r="I16" s="54">
        <f>'COG-M'!P84</f>
        <v>0</v>
      </c>
      <c r="J16" s="54">
        <f>'COG-M'!P85</f>
        <v>0</v>
      </c>
      <c r="K16" s="54">
        <f>'COG-M'!P86</f>
        <v>0</v>
      </c>
      <c r="L16" s="54">
        <f>'COG-M'!P87</f>
        <v>0</v>
      </c>
      <c r="M16" s="54">
        <f t="shared" si="4"/>
        <v>3000000</v>
      </c>
    </row>
    <row r="17" spans="1:13" x14ac:dyDescent="0.25">
      <c r="A17" s="115">
        <v>133</v>
      </c>
      <c r="B17" s="88" t="s">
        <v>2189</v>
      </c>
      <c r="C17" s="116">
        <f>'COG-M'!P88</f>
        <v>60000</v>
      </c>
      <c r="D17" s="54">
        <f>'COG-M'!P89</f>
        <v>0</v>
      </c>
      <c r="E17" s="54">
        <f>'COG-M'!P90</f>
        <v>0</v>
      </c>
      <c r="F17" s="54">
        <f>'COG-M'!P91</f>
        <v>0</v>
      </c>
      <c r="G17" s="54">
        <f>'COG-M'!P92</f>
        <v>240000</v>
      </c>
      <c r="H17" s="54">
        <f>'COG-M'!P93</f>
        <v>0</v>
      </c>
      <c r="I17" s="54">
        <f>'COG-M'!P94</f>
        <v>0</v>
      </c>
      <c r="J17" s="54">
        <f>'COG-M'!P95</f>
        <v>240000</v>
      </c>
      <c r="K17" s="54">
        <f>'COG-M'!P96</f>
        <v>0</v>
      </c>
      <c r="L17" s="54">
        <f>'COG-M'!P97</f>
        <v>0</v>
      </c>
      <c r="M17" s="54">
        <f t="shared" si="4"/>
        <v>540000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0</v>
      </c>
      <c r="D40" s="68">
        <f t="shared" si="10"/>
        <v>0</v>
      </c>
      <c r="E40" s="68">
        <f t="shared" si="10"/>
        <v>0</v>
      </c>
      <c r="F40" s="68">
        <f t="shared" si="10"/>
        <v>0</v>
      </c>
      <c r="G40" s="68">
        <f t="shared" si="10"/>
        <v>6776400</v>
      </c>
      <c r="H40" s="68">
        <f t="shared" si="10"/>
        <v>300000</v>
      </c>
      <c r="I40" s="68">
        <f t="shared" si="10"/>
        <v>0</v>
      </c>
      <c r="J40" s="68">
        <f>J41+J50+J54+J64+J74+J82+J85+J91+J95</f>
        <v>6362000</v>
      </c>
      <c r="K40" s="68">
        <f>K41+K50+K54+K64+K74+K82+K85+K91+K95</f>
        <v>0</v>
      </c>
      <c r="L40" s="68">
        <f>L41+L50+L54+L64+L74+L82+L85+L91+L95</f>
        <v>0</v>
      </c>
      <c r="M40" s="69">
        <f>M41+M50+M54+M64+M74+M82+M85+M91+M95</f>
        <v>13438400</v>
      </c>
    </row>
    <row r="41" spans="1:13" ht="30" x14ac:dyDescent="0.25">
      <c r="A41" s="113">
        <v>2100</v>
      </c>
      <c r="B41" s="114" t="s">
        <v>2908</v>
      </c>
      <c r="C41" s="70">
        <f t="shared" ref="C41:I41" si="11">SUM(C42:C49)</f>
        <v>0</v>
      </c>
      <c r="D41" s="71">
        <f t="shared" si="11"/>
        <v>0</v>
      </c>
      <c r="E41" s="71">
        <f t="shared" si="11"/>
        <v>0</v>
      </c>
      <c r="F41" s="71">
        <f t="shared" si="11"/>
        <v>0</v>
      </c>
      <c r="G41" s="71">
        <f t="shared" si="11"/>
        <v>667200</v>
      </c>
      <c r="H41" s="71">
        <f t="shared" si="11"/>
        <v>0</v>
      </c>
      <c r="I41" s="71">
        <f t="shared" si="11"/>
        <v>0</v>
      </c>
      <c r="J41" s="71">
        <f>SUM(J42:J49)</f>
        <v>0</v>
      </c>
      <c r="K41" s="71">
        <f>SUM(K42:K49)</f>
        <v>0</v>
      </c>
      <c r="L41" s="71">
        <f>SUM(L42:L49)</f>
        <v>0</v>
      </c>
      <c r="M41" s="71">
        <f>SUM(M42:M49)</f>
        <v>667200</v>
      </c>
    </row>
    <row r="42" spans="1:13" x14ac:dyDescent="0.25">
      <c r="A42" s="115">
        <v>211</v>
      </c>
      <c r="B42" s="88" t="s">
        <v>2213</v>
      </c>
      <c r="C42" s="116">
        <f>'COG-M'!P266</f>
        <v>0</v>
      </c>
      <c r="D42" s="54">
        <f>'COG-M'!P267</f>
        <v>0</v>
      </c>
      <c r="E42" s="54">
        <f>'COG-M'!P268</f>
        <v>0</v>
      </c>
      <c r="F42" s="54">
        <f>'COG-M'!P269</f>
        <v>0</v>
      </c>
      <c r="G42" s="54">
        <f>'COG-M'!P270</f>
        <v>420000</v>
      </c>
      <c r="H42" s="54">
        <f>'COG-M'!P271</f>
        <v>0</v>
      </c>
      <c r="I42" s="54">
        <f>'COG-M'!P272</f>
        <v>0</v>
      </c>
      <c r="J42" s="54">
        <f>'COG-M'!P273</f>
        <v>0</v>
      </c>
      <c r="K42" s="54">
        <f>'COG-M'!P274</f>
        <v>0</v>
      </c>
      <c r="L42" s="54">
        <f>'COG-M'!P275</f>
        <v>0</v>
      </c>
      <c r="M42" s="55">
        <f t="shared" ref="M42:M49" si="12">SUM(C42:L42)</f>
        <v>420000</v>
      </c>
    </row>
    <row r="43" spans="1:13" x14ac:dyDescent="0.25">
      <c r="A43" s="115">
        <v>212</v>
      </c>
      <c r="B43" s="88" t="s">
        <v>2214</v>
      </c>
      <c r="C43" s="116">
        <f>'COG-M'!P276</f>
        <v>0</v>
      </c>
      <c r="D43" s="54">
        <f>'COG-M'!P277</f>
        <v>0</v>
      </c>
      <c r="E43" s="54">
        <f>'COG-M'!P277</f>
        <v>0</v>
      </c>
      <c r="F43" s="54">
        <f>'COG-M'!P279</f>
        <v>0</v>
      </c>
      <c r="G43" s="54">
        <f>'COG-M'!P280</f>
        <v>6000</v>
      </c>
      <c r="H43" s="54">
        <f>'COG-M'!P281</f>
        <v>0</v>
      </c>
      <c r="I43" s="54">
        <f>'COG-M'!P282</f>
        <v>0</v>
      </c>
      <c r="J43" s="54">
        <f>'COG-M'!P283</f>
        <v>0</v>
      </c>
      <c r="K43" s="54">
        <f>'COG-M'!P284</f>
        <v>0</v>
      </c>
      <c r="L43" s="54">
        <f>'COG-M'!P285</f>
        <v>0</v>
      </c>
      <c r="M43" s="55">
        <f t="shared" si="12"/>
        <v>6000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1200</v>
      </c>
      <c r="H45" s="54">
        <f>'COG-M'!P301</f>
        <v>0</v>
      </c>
      <c r="I45" s="54">
        <f>'COG-M'!P302</f>
        <v>0</v>
      </c>
      <c r="J45" s="54">
        <f>'COG-M'!P303</f>
        <v>0</v>
      </c>
      <c r="K45" s="54">
        <f>'COG-M'!P304</f>
        <v>0</v>
      </c>
      <c r="L45" s="54">
        <f>'COG-M'!P305</f>
        <v>0</v>
      </c>
      <c r="M45" s="55">
        <f t="shared" si="12"/>
        <v>1200</v>
      </c>
    </row>
    <row r="46" spans="1:13" x14ac:dyDescent="0.25">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5">
        <v>216</v>
      </c>
      <c r="B47" s="88" t="s">
        <v>2218</v>
      </c>
      <c r="C47" s="116">
        <f>'COG-M'!P316</f>
        <v>0</v>
      </c>
      <c r="D47" s="54">
        <f>'COG-M'!P317</f>
        <v>0</v>
      </c>
      <c r="E47" s="54">
        <f>'COG-M'!P318</f>
        <v>0</v>
      </c>
      <c r="F47" s="54">
        <f>'COG-M'!P319</f>
        <v>0</v>
      </c>
      <c r="G47" s="54">
        <f>'COG-M'!P320</f>
        <v>180000</v>
      </c>
      <c r="H47" s="54">
        <f>'COG-M'!P321</f>
        <v>0</v>
      </c>
      <c r="I47" s="54">
        <f>'COG-M'!P322</f>
        <v>0</v>
      </c>
      <c r="J47" s="54">
        <f>'COG-M'!P323</f>
        <v>0</v>
      </c>
      <c r="K47" s="54">
        <f>'COG-M'!P324</f>
        <v>0</v>
      </c>
      <c r="L47" s="54">
        <f>'COG-M'!P325</f>
        <v>0</v>
      </c>
      <c r="M47" s="55">
        <f t="shared" si="12"/>
        <v>180000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60000</v>
      </c>
      <c r="H49" s="54">
        <f>'COG-M'!P341</f>
        <v>0</v>
      </c>
      <c r="I49" s="54">
        <f>'COG-M'!P342</f>
        <v>0</v>
      </c>
      <c r="J49" s="54">
        <f>'COG-M'!P343</f>
        <v>0</v>
      </c>
      <c r="K49" s="54">
        <f>'COG-M'!P344</f>
        <v>0</v>
      </c>
      <c r="L49" s="54">
        <f>'COG-M'!P345</f>
        <v>0</v>
      </c>
      <c r="M49" s="55">
        <f t="shared" si="12"/>
        <v>60000</v>
      </c>
    </row>
    <row r="50" spans="1:13" x14ac:dyDescent="0.25">
      <c r="A50" s="113">
        <v>2200</v>
      </c>
      <c r="B50" s="114" t="s">
        <v>2221</v>
      </c>
      <c r="C50" s="72">
        <f t="shared" ref="C50:I50" si="13">SUM(C51:C53)</f>
        <v>0</v>
      </c>
      <c r="D50" s="73">
        <f t="shared" si="13"/>
        <v>0</v>
      </c>
      <c r="E50" s="73">
        <f t="shared" si="13"/>
        <v>0</v>
      </c>
      <c r="F50" s="73">
        <f t="shared" si="13"/>
        <v>0</v>
      </c>
      <c r="G50" s="73">
        <f t="shared" si="13"/>
        <v>420000</v>
      </c>
      <c r="H50" s="73">
        <f t="shared" si="13"/>
        <v>0</v>
      </c>
      <c r="I50" s="73">
        <f t="shared" si="13"/>
        <v>0</v>
      </c>
      <c r="J50" s="73">
        <f>SUM(J51:J53)</f>
        <v>480000</v>
      </c>
      <c r="K50" s="73">
        <f>SUM(K51:K53)</f>
        <v>0</v>
      </c>
      <c r="L50" s="73">
        <f>SUM(L51:L53)</f>
        <v>0</v>
      </c>
      <c r="M50" s="73">
        <f>SUM(M51:M53)</f>
        <v>900000</v>
      </c>
    </row>
    <row r="51" spans="1:13" x14ac:dyDescent="0.25">
      <c r="A51" s="115">
        <v>221</v>
      </c>
      <c r="B51" s="88" t="s">
        <v>2222</v>
      </c>
      <c r="C51" s="116">
        <f>'COG-M'!P347</f>
        <v>0</v>
      </c>
      <c r="D51" s="54">
        <f>'COG-M'!P348</f>
        <v>0</v>
      </c>
      <c r="E51" s="54">
        <f>'COG-M'!P349</f>
        <v>0</v>
      </c>
      <c r="F51" s="54">
        <f>'COG-M'!P350</f>
        <v>0</v>
      </c>
      <c r="G51" s="54">
        <f>'COG-M'!P351</f>
        <v>420000</v>
      </c>
      <c r="H51" s="54">
        <f>'COG-M'!P352</f>
        <v>0</v>
      </c>
      <c r="I51" s="54">
        <f>'COG-M'!P353</f>
        <v>0</v>
      </c>
      <c r="J51" s="54">
        <f>'COG-M'!P354</f>
        <v>480000</v>
      </c>
      <c r="K51" s="54">
        <f>'COG-M'!P355</f>
        <v>0</v>
      </c>
      <c r="L51" s="54">
        <f>'COG-M'!P356</f>
        <v>0</v>
      </c>
      <c r="M51" s="55">
        <f>SUM(C51:L51)</f>
        <v>900000</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0</v>
      </c>
      <c r="D64" s="73">
        <f t="shared" si="16"/>
        <v>0</v>
      </c>
      <c r="E64" s="73">
        <f t="shared" si="16"/>
        <v>0</v>
      </c>
      <c r="F64" s="73">
        <f t="shared" si="16"/>
        <v>0</v>
      </c>
      <c r="G64" s="73">
        <f t="shared" si="16"/>
        <v>612000</v>
      </c>
      <c r="H64" s="73">
        <f t="shared" si="16"/>
        <v>0</v>
      </c>
      <c r="I64" s="73">
        <f t="shared" si="16"/>
        <v>0</v>
      </c>
      <c r="J64" s="73">
        <f>SUM(J65:J73)</f>
        <v>372000</v>
      </c>
      <c r="K64" s="73">
        <f>SUM(K65:K73)</f>
        <v>0</v>
      </c>
      <c r="L64" s="73">
        <f>SUM(L65:L73)</f>
        <v>0</v>
      </c>
      <c r="M64" s="73">
        <f>SUM(M65:M73)</f>
        <v>984000</v>
      </c>
    </row>
    <row r="65" spans="1:13" x14ac:dyDescent="0.25">
      <c r="A65" s="115">
        <v>241</v>
      </c>
      <c r="B65" s="88" t="s">
        <v>2236</v>
      </c>
      <c r="C65" s="116">
        <f>'COG-M'!P388</f>
        <v>0</v>
      </c>
      <c r="D65" s="54">
        <f>'COG-M'!P389</f>
        <v>0</v>
      </c>
      <c r="E65" s="54">
        <f>'COG-M'!P390</f>
        <v>0</v>
      </c>
      <c r="F65" s="54">
        <f>'COG-M'!P391</f>
        <v>0</v>
      </c>
      <c r="G65" s="54">
        <f>'COG-M'!P392</f>
        <v>36000</v>
      </c>
      <c r="H65" s="54">
        <f>'COG-M'!P393</f>
        <v>0</v>
      </c>
      <c r="I65" s="54">
        <f>'COG-M'!P394</f>
        <v>0</v>
      </c>
      <c r="J65" s="54">
        <f>'COG-M'!P395</f>
        <v>0</v>
      </c>
      <c r="K65" s="54">
        <f>'COG-M'!P396</f>
        <v>0</v>
      </c>
      <c r="L65" s="54">
        <f>'COG-M'!P397</f>
        <v>0</v>
      </c>
      <c r="M65" s="55">
        <f t="shared" ref="M65:M73" si="17">SUM(C65:L65)</f>
        <v>36000</v>
      </c>
    </row>
    <row r="66" spans="1:13" x14ac:dyDescent="0.25">
      <c r="A66" s="115">
        <v>242</v>
      </c>
      <c r="B66" s="88" t="s">
        <v>2237</v>
      </c>
      <c r="C66" s="116">
        <f>'COG-M'!P398</f>
        <v>0</v>
      </c>
      <c r="D66" s="54">
        <f>'COG-M'!P399</f>
        <v>0</v>
      </c>
      <c r="E66" s="54">
        <f>'COG-M'!P400</f>
        <v>0</v>
      </c>
      <c r="F66" s="54">
        <f>'COG-M'!P401</f>
        <v>0</v>
      </c>
      <c r="G66" s="54">
        <f>'COG-M'!P402</f>
        <v>216000</v>
      </c>
      <c r="H66" s="54">
        <f>'COG-M'!P403</f>
        <v>0</v>
      </c>
      <c r="I66" s="54">
        <f>'COG-M'!P404</f>
        <v>0</v>
      </c>
      <c r="J66" s="54">
        <f>'COG-M'!P405</f>
        <v>0</v>
      </c>
      <c r="K66" s="54">
        <f>'COG-M'!P406</f>
        <v>0</v>
      </c>
      <c r="L66" s="54">
        <f>'COG-M'!P407</f>
        <v>0</v>
      </c>
      <c r="M66" s="55">
        <f t="shared" si="17"/>
        <v>216000</v>
      </c>
    </row>
    <row r="67" spans="1:13" x14ac:dyDescent="0.25">
      <c r="A67" s="115">
        <v>243</v>
      </c>
      <c r="B67" s="88" t="s">
        <v>2238</v>
      </c>
      <c r="C67" s="116">
        <f>'COG-M'!P408</f>
        <v>0</v>
      </c>
      <c r="D67" s="54">
        <f>'COG-M'!P409</f>
        <v>0</v>
      </c>
      <c r="E67" s="54">
        <f>'COG-M'!P410</f>
        <v>0</v>
      </c>
      <c r="F67" s="54">
        <f>'COG-M'!P411</f>
        <v>0</v>
      </c>
      <c r="G67" s="54">
        <f>'COG-M'!P412</f>
        <v>1200</v>
      </c>
      <c r="H67" s="54">
        <f>'COG-M'!P413</f>
        <v>0</v>
      </c>
      <c r="I67" s="54">
        <f>'COG-M'!P414</f>
        <v>0</v>
      </c>
      <c r="J67" s="54">
        <f>'COG-M'!P415</f>
        <v>0</v>
      </c>
      <c r="K67" s="54">
        <f>'COG-M'!P416</f>
        <v>0</v>
      </c>
      <c r="L67" s="54">
        <f>'COG-M'!P417</f>
        <v>0</v>
      </c>
      <c r="M67" s="55">
        <f t="shared" si="17"/>
        <v>1200</v>
      </c>
    </row>
    <row r="68" spans="1:13" x14ac:dyDescent="0.25">
      <c r="A68" s="115">
        <v>244</v>
      </c>
      <c r="B68" s="88" t="s">
        <v>2239</v>
      </c>
      <c r="C68" s="116">
        <f>'COG-M'!P418</f>
        <v>0</v>
      </c>
      <c r="D68" s="54">
        <f>'COG-M'!P419</f>
        <v>0</v>
      </c>
      <c r="E68" s="54">
        <f>'COG-M'!P420</f>
        <v>0</v>
      </c>
      <c r="F68" s="54">
        <f>'COG-M'!P421</f>
        <v>0</v>
      </c>
      <c r="G68" s="54">
        <f>'COG-M'!P422</f>
        <v>4800</v>
      </c>
      <c r="H68" s="54">
        <f>'COG-M'!P423</f>
        <v>0</v>
      </c>
      <c r="I68" s="54">
        <f>'COG-M'!P424</f>
        <v>0</v>
      </c>
      <c r="J68" s="54">
        <f>'COG-M'!P425</f>
        <v>0</v>
      </c>
      <c r="K68" s="54">
        <f>'COG-M'!P426</f>
        <v>0</v>
      </c>
      <c r="L68" s="54">
        <f>'COG-M'!P427</f>
        <v>0</v>
      </c>
      <c r="M68" s="55">
        <f t="shared" si="17"/>
        <v>4800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0</v>
      </c>
      <c r="D70" s="54">
        <f>'COG-M'!P439</f>
        <v>0</v>
      </c>
      <c r="E70" s="54">
        <f>'COG-M'!P440</f>
        <v>0</v>
      </c>
      <c r="F70" s="54">
        <f>'COG-M'!P441</f>
        <v>0</v>
      </c>
      <c r="G70" s="54">
        <f>'COG-M'!P442</f>
        <v>60000</v>
      </c>
      <c r="H70" s="54">
        <f>'COG-M'!P443</f>
        <v>0</v>
      </c>
      <c r="I70" s="54">
        <f>'COG-M'!P444</f>
        <v>0</v>
      </c>
      <c r="J70" s="54">
        <f>'COG-M'!P445</f>
        <v>360000</v>
      </c>
      <c r="K70" s="54">
        <f>'COG-M'!P446</f>
        <v>0</v>
      </c>
      <c r="L70" s="54">
        <f>'COG-M'!P447</f>
        <v>0</v>
      </c>
      <c r="M70" s="55">
        <f t="shared" si="17"/>
        <v>420000</v>
      </c>
    </row>
    <row r="71" spans="1:13" x14ac:dyDescent="0.25">
      <c r="A71" s="115">
        <v>247</v>
      </c>
      <c r="B71" s="88" t="s">
        <v>2242</v>
      </c>
      <c r="C71" s="116">
        <f>'COG-M'!P448</f>
        <v>0</v>
      </c>
      <c r="D71" s="54">
        <f>'COG-M'!P449</f>
        <v>0</v>
      </c>
      <c r="E71" s="54">
        <f>'COG-M'!P450</f>
        <v>0</v>
      </c>
      <c r="F71" s="54">
        <f>'COG-M'!P451</f>
        <v>0</v>
      </c>
      <c r="G71" s="54">
        <f>'COG-M'!P452</f>
        <v>90000</v>
      </c>
      <c r="H71" s="54">
        <f>'COG-M'!P453</f>
        <v>0</v>
      </c>
      <c r="I71" s="54">
        <f>'COG-M'!P454</f>
        <v>0</v>
      </c>
      <c r="J71" s="54">
        <f>'COG-M'!P455</f>
        <v>0</v>
      </c>
      <c r="K71" s="54">
        <f>'COG-M'!P456</f>
        <v>0</v>
      </c>
      <c r="L71" s="54">
        <f>'COG-M'!P457</f>
        <v>0</v>
      </c>
      <c r="M71" s="55">
        <f t="shared" si="17"/>
        <v>90000</v>
      </c>
    </row>
    <row r="72" spans="1:13" x14ac:dyDescent="0.25">
      <c r="A72" s="115">
        <v>248</v>
      </c>
      <c r="B72" s="88" t="s">
        <v>2243</v>
      </c>
      <c r="C72" s="116">
        <f>'COG-M'!P458</f>
        <v>0</v>
      </c>
      <c r="D72" s="54">
        <f>'COG-M'!P459</f>
        <v>0</v>
      </c>
      <c r="E72" s="54">
        <f>'COG-M'!P460</f>
        <v>0</v>
      </c>
      <c r="F72" s="54">
        <f>'COG-M'!P461</f>
        <v>0</v>
      </c>
      <c r="G72" s="54">
        <f>'COG-M'!P462</f>
        <v>60000</v>
      </c>
      <c r="H72" s="54">
        <f>'COG-M'!P463</f>
        <v>0</v>
      </c>
      <c r="I72" s="54">
        <f>'COG-M'!P464</f>
        <v>0</v>
      </c>
      <c r="J72" s="54">
        <f>'COG-M'!P465</f>
        <v>0</v>
      </c>
      <c r="K72" s="54">
        <f>'COG-M'!P466</f>
        <v>0</v>
      </c>
      <c r="L72" s="54">
        <f>'COG-M'!P467</f>
        <v>0</v>
      </c>
      <c r="M72" s="55">
        <f t="shared" si="17"/>
        <v>60000</v>
      </c>
    </row>
    <row r="73" spans="1:13" x14ac:dyDescent="0.25">
      <c r="A73" s="115">
        <v>249</v>
      </c>
      <c r="B73" s="88" t="s">
        <v>2244</v>
      </c>
      <c r="C73" s="116">
        <f>'COG-M'!P468</f>
        <v>0</v>
      </c>
      <c r="D73" s="54">
        <f>'COG-M'!P469</f>
        <v>0</v>
      </c>
      <c r="E73" s="54">
        <f>'COG-M'!P470</f>
        <v>0</v>
      </c>
      <c r="F73" s="54">
        <f>'COG-M'!P471</f>
        <v>0</v>
      </c>
      <c r="G73" s="54">
        <f>'COG-M'!P472</f>
        <v>144000</v>
      </c>
      <c r="H73" s="54">
        <f>'COG-M'!P473</f>
        <v>0</v>
      </c>
      <c r="I73" s="54">
        <f>'COG-M'!P474</f>
        <v>0</v>
      </c>
      <c r="J73" s="54">
        <f>'COG-M'!P475</f>
        <v>12000</v>
      </c>
      <c r="K73" s="54">
        <f>'COG-M'!P476</f>
        <v>0</v>
      </c>
      <c r="L73" s="54">
        <f>'COG-M'!P477</f>
        <v>0</v>
      </c>
      <c r="M73" s="55">
        <f t="shared" si="17"/>
        <v>156000</v>
      </c>
    </row>
    <row r="74" spans="1:13" x14ac:dyDescent="0.25">
      <c r="A74" s="121">
        <v>2500</v>
      </c>
      <c r="B74" s="122" t="s">
        <v>2910</v>
      </c>
      <c r="C74" s="72">
        <f t="shared" ref="C74:I74" si="18">SUM(C75:C81)</f>
        <v>0</v>
      </c>
      <c r="D74" s="73">
        <f t="shared" si="18"/>
        <v>0</v>
      </c>
      <c r="E74" s="73">
        <f t="shared" si="18"/>
        <v>0</v>
      </c>
      <c r="F74" s="73">
        <f t="shared" si="18"/>
        <v>0</v>
      </c>
      <c r="G74" s="73">
        <f t="shared" si="18"/>
        <v>330000</v>
      </c>
      <c r="H74" s="73">
        <f t="shared" si="18"/>
        <v>0</v>
      </c>
      <c r="I74" s="73">
        <f t="shared" si="18"/>
        <v>0</v>
      </c>
      <c r="J74" s="73">
        <f>SUM(J75:J81)</f>
        <v>300000</v>
      </c>
      <c r="K74" s="73">
        <f>SUM(K75:K81)</f>
        <v>0</v>
      </c>
      <c r="L74" s="73">
        <f>SUM(L75:L81)</f>
        <v>0</v>
      </c>
      <c r="M74" s="73">
        <f>SUM(M75:M81)</f>
        <v>630000</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120000</v>
      </c>
      <c r="K75" s="54">
        <f>'COG-M'!P487</f>
        <v>0</v>
      </c>
      <c r="L75" s="54">
        <f>'COG-M'!P488</f>
        <v>0</v>
      </c>
      <c r="M75" s="55">
        <f t="shared" ref="M75:M81" si="19">SUM(C75:L75)</f>
        <v>120000</v>
      </c>
    </row>
    <row r="76" spans="1:13" x14ac:dyDescent="0.25">
      <c r="A76" s="115">
        <v>252</v>
      </c>
      <c r="B76" s="88" t="s">
        <v>2247</v>
      </c>
      <c r="C76" s="116">
        <f>'COG-M'!P489</f>
        <v>0</v>
      </c>
      <c r="D76" s="54">
        <f>'COG-M'!P490</f>
        <v>0</v>
      </c>
      <c r="E76" s="54">
        <f>'COG-M'!P491</f>
        <v>0</v>
      </c>
      <c r="F76" s="54">
        <f>'COG-M'!P492</f>
        <v>0</v>
      </c>
      <c r="G76" s="54">
        <f>'COG-M'!P493</f>
        <v>6000</v>
      </c>
      <c r="H76" s="54">
        <f>'COG-M'!P494</f>
        <v>0</v>
      </c>
      <c r="I76" s="54">
        <f>'COG-M'!P495</f>
        <v>0</v>
      </c>
      <c r="J76" s="54">
        <f>'COG-M'!P496</f>
        <v>0</v>
      </c>
      <c r="K76" s="54">
        <f>'COG-M'!P497</f>
        <v>0</v>
      </c>
      <c r="L76" s="54">
        <f>'COG-M'!P498</f>
        <v>0</v>
      </c>
      <c r="M76" s="55">
        <f t="shared" si="19"/>
        <v>6000</v>
      </c>
    </row>
    <row r="77" spans="1:13" x14ac:dyDescent="0.25">
      <c r="A77" s="115">
        <v>253</v>
      </c>
      <c r="B77" s="88" t="s">
        <v>2248</v>
      </c>
      <c r="C77" s="116">
        <f>'COG-M'!P499</f>
        <v>0</v>
      </c>
      <c r="D77" s="54">
        <f>'COG-M'!P500</f>
        <v>0</v>
      </c>
      <c r="E77" s="54">
        <f>'COG-M'!P501</f>
        <v>0</v>
      </c>
      <c r="F77" s="54">
        <f>'COG-M'!P502</f>
        <v>0</v>
      </c>
      <c r="G77" s="54">
        <f>'COG-M'!P503</f>
        <v>300000</v>
      </c>
      <c r="H77" s="54">
        <f>'COG-M'!P504</f>
        <v>0</v>
      </c>
      <c r="I77" s="54">
        <f>'COG-M'!P505</f>
        <v>0</v>
      </c>
      <c r="J77" s="54">
        <f>'COG-M'!P506</f>
        <v>0</v>
      </c>
      <c r="K77" s="54">
        <f>'COG-M'!P507</f>
        <v>0</v>
      </c>
      <c r="L77" s="54">
        <f>'COG-M'!P508</f>
        <v>0</v>
      </c>
      <c r="M77" s="55">
        <f t="shared" si="19"/>
        <v>300000</v>
      </c>
    </row>
    <row r="78" spans="1:13" x14ac:dyDescent="0.25">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24000</v>
      </c>
      <c r="H80" s="54">
        <f>'COG-M'!P534</f>
        <v>0</v>
      </c>
      <c r="I80" s="54">
        <f>'COG-M'!P535</f>
        <v>0</v>
      </c>
      <c r="J80" s="54">
        <f>'COG-M'!P536</f>
        <v>180000</v>
      </c>
      <c r="K80" s="54">
        <f>'COG-M'!P537</f>
        <v>0</v>
      </c>
      <c r="L80" s="54">
        <f>'COG-M'!P538</f>
        <v>0</v>
      </c>
      <c r="M80" s="55">
        <f t="shared" si="19"/>
        <v>204000</v>
      </c>
    </row>
    <row r="81" spans="1:13" x14ac:dyDescent="0.25">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5">
      <c r="A82" s="121">
        <v>2600</v>
      </c>
      <c r="B82" s="122" t="s">
        <v>2911</v>
      </c>
      <c r="C82" s="72">
        <f t="shared" ref="C82:I82" si="20">SUM(C83:C84)</f>
        <v>0</v>
      </c>
      <c r="D82" s="73">
        <f t="shared" si="20"/>
        <v>0</v>
      </c>
      <c r="E82" s="73">
        <f t="shared" si="20"/>
        <v>0</v>
      </c>
      <c r="F82" s="73">
        <f t="shared" si="20"/>
        <v>0</v>
      </c>
      <c r="G82" s="73">
        <f t="shared" si="20"/>
        <v>4020000</v>
      </c>
      <c r="H82" s="73">
        <f t="shared" si="20"/>
        <v>0</v>
      </c>
      <c r="I82" s="73">
        <f t="shared" si="20"/>
        <v>0</v>
      </c>
      <c r="J82" s="73">
        <f>SUM(J83:J84)</f>
        <v>4800000</v>
      </c>
      <c r="K82" s="73">
        <f>SUM(K83:K84)</f>
        <v>0</v>
      </c>
      <c r="L82" s="73">
        <f>SUM(L83:L84)</f>
        <v>0</v>
      </c>
      <c r="M82" s="73">
        <f>SUM(M83:M84)</f>
        <v>8820000</v>
      </c>
    </row>
    <row r="83" spans="1:13" x14ac:dyDescent="0.25">
      <c r="A83" s="115">
        <v>261</v>
      </c>
      <c r="B83" s="88" t="s">
        <v>2253</v>
      </c>
      <c r="C83" s="116">
        <f>'COG-M'!P550</f>
        <v>0</v>
      </c>
      <c r="D83" s="54">
        <f>'COG-M'!P551</f>
        <v>0</v>
      </c>
      <c r="E83" s="54">
        <f>'COG-M'!P552</f>
        <v>0</v>
      </c>
      <c r="F83" s="54">
        <f>'COG-M'!P553</f>
        <v>0</v>
      </c>
      <c r="G83" s="54">
        <f>'COG-M'!P554</f>
        <v>4020000</v>
      </c>
      <c r="H83" s="54">
        <f>'COG-M'!P555</f>
        <v>0</v>
      </c>
      <c r="I83" s="54">
        <f>'COG-M'!P556</f>
        <v>0</v>
      </c>
      <c r="J83" s="54">
        <f>'COG-M'!P557</f>
        <v>4800000</v>
      </c>
      <c r="K83" s="54">
        <f>'COG-M'!P558</f>
        <v>0</v>
      </c>
      <c r="L83" s="54">
        <f>'COG-M'!P559</f>
        <v>0</v>
      </c>
      <c r="M83" s="55">
        <f>SUM(C83:L83)</f>
        <v>8820000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0</v>
      </c>
      <c r="G85" s="73">
        <f t="shared" si="21"/>
        <v>84000</v>
      </c>
      <c r="H85" s="73">
        <f t="shared" si="21"/>
        <v>0</v>
      </c>
      <c r="I85" s="73">
        <f t="shared" si="21"/>
        <v>0</v>
      </c>
      <c r="J85" s="73">
        <f>SUM(J86:J90)</f>
        <v>60000</v>
      </c>
      <c r="K85" s="73">
        <f>SUM(K86:K90)</f>
        <v>0</v>
      </c>
      <c r="L85" s="73">
        <f>SUM(L86:L90)</f>
        <v>0</v>
      </c>
      <c r="M85" s="73">
        <f>SUM(M86:M90)</f>
        <v>144000</v>
      </c>
    </row>
    <row r="86" spans="1:13" x14ac:dyDescent="0.25">
      <c r="A86" s="115">
        <v>271</v>
      </c>
      <c r="B86" s="88" t="s">
        <v>2256</v>
      </c>
      <c r="C86" s="116">
        <f>'COG-M'!P571</f>
        <v>0</v>
      </c>
      <c r="D86" s="54">
        <f>'COG-M'!P572</f>
        <v>0</v>
      </c>
      <c r="E86" s="54">
        <f>'COG-M'!P573</f>
        <v>0</v>
      </c>
      <c r="F86" s="54">
        <f>'COG-M'!P574</f>
        <v>0</v>
      </c>
      <c r="G86" s="54">
        <f>'COG-M'!P575</f>
        <v>6000</v>
      </c>
      <c r="H86" s="54">
        <f>'COG-M'!P576</f>
        <v>0</v>
      </c>
      <c r="I86" s="54">
        <f>'COG-M'!P577</f>
        <v>0</v>
      </c>
      <c r="J86" s="54">
        <f>'COG-M'!P578</f>
        <v>60000</v>
      </c>
      <c r="K86" s="54">
        <f>'COG-M'!P579</f>
        <v>0</v>
      </c>
      <c r="L86" s="54">
        <f>'COG-M'!P580</f>
        <v>0</v>
      </c>
      <c r="M86" s="55">
        <f>SUM(C86:L86)</f>
        <v>66000</v>
      </c>
    </row>
    <row r="87" spans="1:13" x14ac:dyDescent="0.25">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x14ac:dyDescent="0.25">
      <c r="A88" s="115">
        <v>273</v>
      </c>
      <c r="B88" s="88" t="s">
        <v>2258</v>
      </c>
      <c r="C88" s="116">
        <f>'COG-M'!P591</f>
        <v>0</v>
      </c>
      <c r="D88" s="54">
        <f>'COG-M'!P592</f>
        <v>0</v>
      </c>
      <c r="E88" s="54">
        <f>'COG-M'!P593</f>
        <v>0</v>
      </c>
      <c r="F88" s="54">
        <f>'COG-M'!P594</f>
        <v>0</v>
      </c>
      <c r="G88" s="54">
        <f>'COG-M'!P595</f>
        <v>78000</v>
      </c>
      <c r="H88" s="54">
        <f>'COG-M'!P596</f>
        <v>0</v>
      </c>
      <c r="I88" s="54">
        <f>'COG-M'!P597</f>
        <v>0</v>
      </c>
      <c r="J88" s="54">
        <f>'COG-M'!P598</f>
        <v>0</v>
      </c>
      <c r="K88" s="54">
        <f>'COG-M'!P599</f>
        <v>0</v>
      </c>
      <c r="L88" s="54">
        <f>'COG-M'!P600</f>
        <v>0</v>
      </c>
      <c r="M88" s="55">
        <f>SUM(C88:L88)</f>
        <v>78000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0</v>
      </c>
      <c r="D95" s="73">
        <f t="shared" si="23"/>
        <v>0</v>
      </c>
      <c r="E95" s="73">
        <f t="shared" si="23"/>
        <v>0</v>
      </c>
      <c r="F95" s="73">
        <f t="shared" si="23"/>
        <v>0</v>
      </c>
      <c r="G95" s="73">
        <f t="shared" si="23"/>
        <v>643200</v>
      </c>
      <c r="H95" s="73">
        <f t="shared" si="23"/>
        <v>300000</v>
      </c>
      <c r="I95" s="73">
        <f t="shared" si="23"/>
        <v>0</v>
      </c>
      <c r="J95" s="73">
        <f>SUM(J96:J104)</f>
        <v>350000</v>
      </c>
      <c r="K95" s="73">
        <f>SUM(K96:K104)</f>
        <v>0</v>
      </c>
      <c r="L95" s="73">
        <f>SUM(L96:L104)</f>
        <v>0</v>
      </c>
      <c r="M95" s="73">
        <f>SUM(M96:M104)</f>
        <v>1293200</v>
      </c>
    </row>
    <row r="96" spans="1:13" x14ac:dyDescent="0.25">
      <c r="A96" s="115">
        <v>291</v>
      </c>
      <c r="B96" s="88" t="s">
        <v>2266</v>
      </c>
      <c r="C96" s="116">
        <f>'COG-M'!P653</f>
        <v>0</v>
      </c>
      <c r="D96" s="54">
        <f>'COG-M'!P654</f>
        <v>0</v>
      </c>
      <c r="E96" s="54">
        <f>'COG-M'!P655</f>
        <v>0</v>
      </c>
      <c r="F96" s="54">
        <f>'COG-M'!P656</f>
        <v>0</v>
      </c>
      <c r="G96" s="54">
        <f>'COG-M'!P657</f>
        <v>0</v>
      </c>
      <c r="H96" s="54">
        <f>'COG-M'!P658</f>
        <v>300000</v>
      </c>
      <c r="I96" s="54">
        <f>'COG-M'!P659</f>
        <v>0</v>
      </c>
      <c r="J96" s="54">
        <f>'COG-M'!P660</f>
        <v>110000</v>
      </c>
      <c r="K96" s="54">
        <f>'COG-M'!P661</f>
        <v>0</v>
      </c>
      <c r="L96" s="54">
        <f>'COG-M'!P662</f>
        <v>0</v>
      </c>
      <c r="M96" s="55">
        <f t="shared" ref="M96:M104" si="24">SUM(C96:L96)</f>
        <v>410000</v>
      </c>
    </row>
    <row r="97" spans="1:13" x14ac:dyDescent="0.25">
      <c r="A97" s="115">
        <v>292</v>
      </c>
      <c r="B97" s="88" t="s">
        <v>2267</v>
      </c>
      <c r="C97" s="116">
        <f>'COG-M'!P663</f>
        <v>0</v>
      </c>
      <c r="D97" s="54">
        <f>'COG-M'!P664</f>
        <v>0</v>
      </c>
      <c r="E97" s="54">
        <f>'COG-M'!P665</f>
        <v>0</v>
      </c>
      <c r="F97" s="54">
        <f>'COG-M'!P666</f>
        <v>0</v>
      </c>
      <c r="G97" s="54">
        <f>'COG-M'!P667</f>
        <v>12000</v>
      </c>
      <c r="H97" s="54">
        <f>'COG-M'!P668</f>
        <v>0</v>
      </c>
      <c r="I97" s="54">
        <f>'COG-M'!P669</f>
        <v>0</v>
      </c>
      <c r="J97" s="54">
        <f>'COG-M'!P670</f>
        <v>0</v>
      </c>
      <c r="K97" s="54">
        <f>'COG-M'!P671</f>
        <v>0</v>
      </c>
      <c r="L97" s="54">
        <f>'COG-M'!P672</f>
        <v>0</v>
      </c>
      <c r="M97" s="55">
        <f t="shared" si="24"/>
        <v>12000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0</v>
      </c>
      <c r="D99" s="54">
        <f>'COG-M'!P684</f>
        <v>0</v>
      </c>
      <c r="E99" s="54">
        <f>'COG-M'!P685</f>
        <v>0</v>
      </c>
      <c r="F99" s="54">
        <f>'COG-M'!P686</f>
        <v>0</v>
      </c>
      <c r="G99" s="54">
        <f>'COG-M'!P687</f>
        <v>1200</v>
      </c>
      <c r="H99" s="54">
        <f>'COG-M'!P688</f>
        <v>0</v>
      </c>
      <c r="I99" s="54">
        <f>'COG-M'!P689</f>
        <v>0</v>
      </c>
      <c r="J99" s="54">
        <f>'COG-M'!P690</f>
        <v>0</v>
      </c>
      <c r="K99" s="54">
        <f>'COG-M'!P691</f>
        <v>0</v>
      </c>
      <c r="L99" s="54">
        <f>'COG-M'!P692</f>
        <v>0</v>
      </c>
      <c r="M99" s="55">
        <f t="shared" si="24"/>
        <v>1200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0</v>
      </c>
      <c r="G101" s="54">
        <f>'COG-M'!P707</f>
        <v>420000</v>
      </c>
      <c r="H101" s="54">
        <f>'COG-M'!P708</f>
        <v>0</v>
      </c>
      <c r="I101" s="54">
        <f>'COG-M'!P709</f>
        <v>0</v>
      </c>
      <c r="J101" s="54">
        <f>'COG-M'!P710</f>
        <v>240000</v>
      </c>
      <c r="K101" s="54">
        <f>'COG-M'!P711</f>
        <v>0</v>
      </c>
      <c r="L101" s="54">
        <f>'COG-M'!P712</f>
        <v>0</v>
      </c>
      <c r="M101" s="55">
        <f t="shared" si="24"/>
        <v>660000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0</v>
      </c>
      <c r="D103" s="54">
        <f>'COG-M'!P724</f>
        <v>0</v>
      </c>
      <c r="E103" s="54">
        <f>'COG-M'!P725</f>
        <v>0</v>
      </c>
      <c r="F103" s="54">
        <f>'COG-M'!P726</f>
        <v>0</v>
      </c>
      <c r="G103" s="54">
        <f>'COG-M'!P727</f>
        <v>210000</v>
      </c>
      <c r="H103" s="54">
        <f>'COG-M'!P728</f>
        <v>0</v>
      </c>
      <c r="I103" s="54">
        <f>'COG-M'!P729</f>
        <v>0</v>
      </c>
      <c r="J103" s="54">
        <f>'COG-M'!P730</f>
        <v>0</v>
      </c>
      <c r="K103" s="54">
        <f>'COG-M'!P731</f>
        <v>0</v>
      </c>
      <c r="L103" s="54">
        <f>'COG-M'!P732</f>
        <v>0</v>
      </c>
      <c r="M103" s="55">
        <f t="shared" si="24"/>
        <v>210000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0</v>
      </c>
      <c r="D105" s="77">
        <f t="shared" ref="D105:M105" si="25">D106+D116+D126+D136+D146+D156+D164+D174+D180</f>
        <v>0</v>
      </c>
      <c r="E105" s="77">
        <f t="shared" si="25"/>
        <v>0</v>
      </c>
      <c r="F105" s="77">
        <f t="shared" si="25"/>
        <v>0</v>
      </c>
      <c r="G105" s="77">
        <f t="shared" si="25"/>
        <v>5328000</v>
      </c>
      <c r="H105" s="77">
        <f t="shared" si="25"/>
        <v>3120000</v>
      </c>
      <c r="I105" s="77">
        <f t="shared" si="25"/>
        <v>0</v>
      </c>
      <c r="J105" s="77">
        <f t="shared" si="25"/>
        <v>4198000</v>
      </c>
      <c r="K105" s="77">
        <f t="shared" si="25"/>
        <v>0</v>
      </c>
      <c r="L105" s="77">
        <f t="shared" si="25"/>
        <v>0</v>
      </c>
      <c r="M105" s="77">
        <f t="shared" si="25"/>
        <v>12646000</v>
      </c>
    </row>
    <row r="106" spans="1:13" x14ac:dyDescent="0.25">
      <c r="A106" s="121">
        <v>3100</v>
      </c>
      <c r="B106" s="122" t="s">
        <v>2276</v>
      </c>
      <c r="C106" s="72">
        <f>SUM(C107:C115)</f>
        <v>0</v>
      </c>
      <c r="D106" s="73">
        <f t="shared" ref="D106:M106" si="26">SUM(D107:D115)</f>
        <v>0</v>
      </c>
      <c r="E106" s="73">
        <f t="shared" si="26"/>
        <v>0</v>
      </c>
      <c r="F106" s="73">
        <f t="shared" si="26"/>
        <v>0</v>
      </c>
      <c r="G106" s="73">
        <f t="shared" si="26"/>
        <v>206400</v>
      </c>
      <c r="H106" s="73">
        <f t="shared" si="26"/>
        <v>0</v>
      </c>
      <c r="I106" s="73">
        <f t="shared" si="26"/>
        <v>0</v>
      </c>
      <c r="J106" s="73">
        <f t="shared" si="26"/>
        <v>3000000</v>
      </c>
      <c r="K106" s="73">
        <f t="shared" si="26"/>
        <v>0</v>
      </c>
      <c r="L106" s="73">
        <f t="shared" si="26"/>
        <v>0</v>
      </c>
      <c r="M106" s="73">
        <f t="shared" si="26"/>
        <v>3206400</v>
      </c>
    </row>
    <row r="107" spans="1:13" x14ac:dyDescent="0.25">
      <c r="A107" s="115">
        <v>311</v>
      </c>
      <c r="B107" s="88" t="s">
        <v>2277</v>
      </c>
      <c r="C107" s="116">
        <f>'COG-M'!P745</f>
        <v>0</v>
      </c>
      <c r="D107" s="54">
        <f>'COG-M'!P746</f>
        <v>0</v>
      </c>
      <c r="E107" s="54">
        <f>'COG-M'!P747</f>
        <v>0</v>
      </c>
      <c r="F107" s="54">
        <f>'COG-M'!P748</f>
        <v>0</v>
      </c>
      <c r="G107" s="54">
        <f>'COG-M'!P749</f>
        <v>60000</v>
      </c>
      <c r="H107" s="54">
        <f>'COG-M'!P750</f>
        <v>0</v>
      </c>
      <c r="I107" s="54">
        <f>'COG-M'!P751</f>
        <v>0</v>
      </c>
      <c r="J107" s="54">
        <f>'COG-M'!P752</f>
        <v>3000000</v>
      </c>
      <c r="K107" s="54">
        <f>'COG-M'!P753</f>
        <v>0</v>
      </c>
      <c r="L107" s="54">
        <f>'COG-M'!P754</f>
        <v>0</v>
      </c>
      <c r="M107" s="55">
        <f t="shared" ref="M107:M115" si="27">SUM(C107:L107)</f>
        <v>3060000</v>
      </c>
    </row>
    <row r="108" spans="1:13" x14ac:dyDescent="0.25">
      <c r="A108" s="115">
        <v>312</v>
      </c>
      <c r="B108" s="88" t="s">
        <v>2278</v>
      </c>
      <c r="C108" s="116">
        <f>'COG-M'!P755</f>
        <v>0</v>
      </c>
      <c r="D108" s="54">
        <f>'COG-M'!P756</f>
        <v>0</v>
      </c>
      <c r="E108" s="54">
        <f>'COG-M'!P757</f>
        <v>0</v>
      </c>
      <c r="F108" s="54">
        <f>'COG-M'!P758</f>
        <v>0</v>
      </c>
      <c r="G108" s="54">
        <f>'COG-M'!P759</f>
        <v>1200</v>
      </c>
      <c r="H108" s="54">
        <f>'COG-M'!P760</f>
        <v>0</v>
      </c>
      <c r="I108" s="54">
        <f>'COG-M'!P761</f>
        <v>0</v>
      </c>
      <c r="J108" s="54">
        <f>'COG-M'!P762</f>
        <v>0</v>
      </c>
      <c r="K108" s="54">
        <f>'COG-M'!P763</f>
        <v>0</v>
      </c>
      <c r="L108" s="54">
        <f>'COG-M'!P764</f>
        <v>0</v>
      </c>
      <c r="M108" s="55">
        <f t="shared" si="27"/>
        <v>1200</v>
      </c>
    </row>
    <row r="109" spans="1:13" x14ac:dyDescent="0.25">
      <c r="A109" s="115">
        <v>313</v>
      </c>
      <c r="B109" s="88" t="s">
        <v>2279</v>
      </c>
      <c r="C109" s="116">
        <f>'COG-M'!P765</f>
        <v>0</v>
      </c>
      <c r="D109" s="54">
        <f>'COG-M'!P766</f>
        <v>0</v>
      </c>
      <c r="E109" s="54">
        <f>'COG-M'!P767</f>
        <v>0</v>
      </c>
      <c r="F109" s="54">
        <f>'COG-M'!P768</f>
        <v>0</v>
      </c>
      <c r="G109" s="54">
        <f>'COG-M'!P769</f>
        <v>1200</v>
      </c>
      <c r="H109" s="54">
        <f>'COG-M'!P770</f>
        <v>0</v>
      </c>
      <c r="I109" s="54">
        <f>'COG-M'!P771</f>
        <v>0</v>
      </c>
      <c r="J109" s="54">
        <f>'COG-M'!P772</f>
        <v>0</v>
      </c>
      <c r="K109" s="54">
        <f>'COG-M'!P773</f>
        <v>0</v>
      </c>
      <c r="L109" s="54">
        <f>'COG-M'!P774</f>
        <v>0</v>
      </c>
      <c r="M109" s="55">
        <f t="shared" si="27"/>
        <v>1200</v>
      </c>
    </row>
    <row r="110" spans="1:13" x14ac:dyDescent="0.25">
      <c r="A110" s="115">
        <v>314</v>
      </c>
      <c r="B110" s="88" t="s">
        <v>2280</v>
      </c>
      <c r="C110" s="116">
        <f>'COG-M'!P775</f>
        <v>0</v>
      </c>
      <c r="D110" s="54">
        <f>'COG-M'!P776</f>
        <v>0</v>
      </c>
      <c r="E110" s="54">
        <f>'COG-M'!P777</f>
        <v>0</v>
      </c>
      <c r="F110" s="54">
        <f>'COG-M'!P778</f>
        <v>0</v>
      </c>
      <c r="G110" s="54">
        <f>'COG-M'!P779</f>
        <v>72000</v>
      </c>
      <c r="H110" s="54">
        <f>'COG-M'!P780</f>
        <v>0</v>
      </c>
      <c r="I110" s="54">
        <f>'COG-M'!P781</f>
        <v>0</v>
      </c>
      <c r="J110" s="54">
        <f>'COG-M'!P782</f>
        <v>0</v>
      </c>
      <c r="K110" s="54">
        <f>'COG-M'!P783</f>
        <v>0</v>
      </c>
      <c r="L110" s="54">
        <f>'COG-M'!P784</f>
        <v>0</v>
      </c>
      <c r="M110" s="55">
        <f t="shared" si="27"/>
        <v>72000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0</v>
      </c>
      <c r="G113" s="54">
        <f>'COG-M'!P809</f>
        <v>72000</v>
      </c>
      <c r="H113" s="54">
        <f>'COG-M'!P810</f>
        <v>0</v>
      </c>
      <c r="I113" s="54">
        <f>'COG-M'!P811</f>
        <v>0</v>
      </c>
      <c r="J113" s="54">
        <f>'COG-M'!P812</f>
        <v>0</v>
      </c>
      <c r="K113" s="54">
        <f>'COG-M'!P813</f>
        <v>0</v>
      </c>
      <c r="L113" s="54">
        <f>'COG-M'!P814</f>
        <v>0</v>
      </c>
      <c r="M113" s="55">
        <f t="shared" si="27"/>
        <v>72000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0</v>
      </c>
      <c r="D116" s="73">
        <f t="shared" ref="D116:M116" si="28">SUM(D117:D125)</f>
        <v>0</v>
      </c>
      <c r="E116" s="73">
        <f t="shared" si="28"/>
        <v>0</v>
      </c>
      <c r="F116" s="73">
        <f t="shared" si="28"/>
        <v>0</v>
      </c>
      <c r="G116" s="73">
        <f t="shared" si="28"/>
        <v>204000</v>
      </c>
      <c r="H116" s="73">
        <f t="shared" si="28"/>
        <v>0</v>
      </c>
      <c r="I116" s="73">
        <f t="shared" si="28"/>
        <v>0</v>
      </c>
      <c r="J116" s="73">
        <f t="shared" si="28"/>
        <v>0</v>
      </c>
      <c r="K116" s="73">
        <f t="shared" si="28"/>
        <v>0</v>
      </c>
      <c r="L116" s="73">
        <f t="shared" si="28"/>
        <v>0</v>
      </c>
      <c r="M116" s="73">
        <f t="shared" si="28"/>
        <v>204000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0</v>
      </c>
      <c r="D119" s="54">
        <f>'COG-M'!P857</f>
        <v>0</v>
      </c>
      <c r="E119" s="54">
        <f>'COG-M'!P858</f>
        <v>0</v>
      </c>
      <c r="F119" s="54">
        <f>'COG-M'!P859</f>
        <v>0</v>
      </c>
      <c r="G119" s="54">
        <f>'COG-M'!P860</f>
        <v>72000</v>
      </c>
      <c r="H119" s="54">
        <f>'COG-M'!P861</f>
        <v>0</v>
      </c>
      <c r="I119" s="54">
        <f>'COG-M'!P862</f>
        <v>0</v>
      </c>
      <c r="J119" s="54">
        <f>'COG-M'!P863</f>
        <v>0</v>
      </c>
      <c r="K119" s="54">
        <f>'COG-M'!P864</f>
        <v>0</v>
      </c>
      <c r="L119" s="54">
        <f>'COG-M'!P865</f>
        <v>0</v>
      </c>
      <c r="M119" s="55">
        <f t="shared" si="29"/>
        <v>72000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0</v>
      </c>
      <c r="G121" s="54">
        <f>'COG-M'!P880</f>
        <v>96000</v>
      </c>
      <c r="H121" s="54">
        <f>'COG-M'!P881</f>
        <v>0</v>
      </c>
      <c r="I121" s="54">
        <f>'COG-M'!P882</f>
        <v>0</v>
      </c>
      <c r="J121" s="54">
        <f>'COG-M'!P883</f>
        <v>0</v>
      </c>
      <c r="K121" s="54">
        <f>'COG-M'!P884</f>
        <v>0</v>
      </c>
      <c r="L121" s="54">
        <f>'COG-M'!P885</f>
        <v>0</v>
      </c>
      <c r="M121" s="55">
        <f t="shared" si="29"/>
        <v>96000</v>
      </c>
    </row>
    <row r="122" spans="1:13" x14ac:dyDescent="0.25">
      <c r="A122" s="115">
        <v>326</v>
      </c>
      <c r="B122" s="88" t="s">
        <v>2292</v>
      </c>
      <c r="C122" s="116">
        <f>'COG-M'!P886</f>
        <v>0</v>
      </c>
      <c r="D122" s="54">
        <f>'COG-M'!P887</f>
        <v>0</v>
      </c>
      <c r="E122" s="54">
        <f>'COG-M'!P888</f>
        <v>0</v>
      </c>
      <c r="F122" s="54">
        <f>'COG-M'!P889</f>
        <v>0</v>
      </c>
      <c r="G122" s="54">
        <f>'COG-M'!P890</f>
        <v>36000</v>
      </c>
      <c r="H122" s="54">
        <f>'COG-M'!P891</f>
        <v>0</v>
      </c>
      <c r="I122" s="54">
        <f>'COG-M'!P892</f>
        <v>0</v>
      </c>
      <c r="J122" s="54">
        <f>'COG-M'!P893</f>
        <v>0</v>
      </c>
      <c r="K122" s="54">
        <f>'COG-M'!P894</f>
        <v>0</v>
      </c>
      <c r="L122" s="54">
        <f>'COG-M'!P895</f>
        <v>0</v>
      </c>
      <c r="M122" s="55">
        <f t="shared" si="29"/>
        <v>36000</v>
      </c>
    </row>
    <row r="123" spans="1:13" x14ac:dyDescent="0.25">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1">
        <v>3300</v>
      </c>
      <c r="B126" s="122" t="s">
        <v>2915</v>
      </c>
      <c r="C126" s="72">
        <f>SUM(C127:C135)</f>
        <v>0</v>
      </c>
      <c r="D126" s="73">
        <f t="shared" ref="D126:M126" si="30">SUM(D127:D135)</f>
        <v>0</v>
      </c>
      <c r="E126" s="73">
        <f t="shared" si="30"/>
        <v>0</v>
      </c>
      <c r="F126" s="73">
        <f t="shared" si="30"/>
        <v>0</v>
      </c>
      <c r="G126" s="73">
        <f t="shared" si="30"/>
        <v>26400</v>
      </c>
      <c r="H126" s="73">
        <f t="shared" si="30"/>
        <v>0</v>
      </c>
      <c r="I126" s="73">
        <f t="shared" si="30"/>
        <v>0</v>
      </c>
      <c r="J126" s="73">
        <f t="shared" si="30"/>
        <v>0</v>
      </c>
      <c r="K126" s="73">
        <f t="shared" si="30"/>
        <v>0</v>
      </c>
      <c r="L126" s="73">
        <f t="shared" si="30"/>
        <v>0</v>
      </c>
      <c r="M126" s="73">
        <f t="shared" si="30"/>
        <v>26400</v>
      </c>
    </row>
    <row r="127" spans="1:13" x14ac:dyDescent="0.25">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x14ac:dyDescent="0.25">
      <c r="A128" s="115">
        <v>332</v>
      </c>
      <c r="B128" s="88" t="s">
        <v>2298</v>
      </c>
      <c r="C128" s="116">
        <f>'COG-M'!P937</f>
        <v>0</v>
      </c>
      <c r="D128" s="54">
        <f>'COG-M'!P938</f>
        <v>0</v>
      </c>
      <c r="E128" s="54">
        <f>'COG-M'!P939</f>
        <v>0</v>
      </c>
      <c r="F128" s="54">
        <f>'COG-M'!P940</f>
        <v>0</v>
      </c>
      <c r="G128" s="54">
        <f>'COG-M'!P941</f>
        <v>12000</v>
      </c>
      <c r="H128" s="54">
        <f>'COG-M'!P942</f>
        <v>0</v>
      </c>
      <c r="I128" s="54">
        <f>'COG-M'!P943</f>
        <v>0</v>
      </c>
      <c r="J128" s="54">
        <f>'COG-M'!P944</f>
        <v>0</v>
      </c>
      <c r="K128" s="54">
        <f>'COG-M'!P945</f>
        <v>0</v>
      </c>
      <c r="L128" s="54">
        <f>'COG-M'!P946</f>
        <v>0</v>
      </c>
      <c r="M128" s="55">
        <f t="shared" si="31"/>
        <v>12000</v>
      </c>
    </row>
    <row r="129" spans="1:13" ht="30" x14ac:dyDescent="0.25">
      <c r="A129" s="115">
        <v>333</v>
      </c>
      <c r="B129" s="88" t="s">
        <v>2299</v>
      </c>
      <c r="C129" s="116">
        <f>'COG-M'!P947</f>
        <v>0</v>
      </c>
      <c r="D129" s="54">
        <f>'COG-M'!P948</f>
        <v>0</v>
      </c>
      <c r="E129" s="54">
        <f>'COG-M'!P949</f>
        <v>0</v>
      </c>
      <c r="F129" s="54">
        <f>'COG-M'!P950</f>
        <v>0</v>
      </c>
      <c r="G129" s="54">
        <f>'COG-M'!P951</f>
        <v>6000</v>
      </c>
      <c r="H129" s="54">
        <f>'COG-M'!P952</f>
        <v>0</v>
      </c>
      <c r="I129" s="54">
        <f>'COG-M'!P953</f>
        <v>0</v>
      </c>
      <c r="J129" s="54">
        <f>'COG-M'!P954</f>
        <v>0</v>
      </c>
      <c r="K129" s="54">
        <f>'COG-M'!P955</f>
        <v>0</v>
      </c>
      <c r="L129" s="54">
        <f>'COG-M'!P956</f>
        <v>0</v>
      </c>
      <c r="M129" s="55">
        <f t="shared" si="31"/>
        <v>6000</v>
      </c>
    </row>
    <row r="130" spans="1:13" x14ac:dyDescent="0.25">
      <c r="A130" s="115">
        <v>334</v>
      </c>
      <c r="B130" s="88" t="s">
        <v>2300</v>
      </c>
      <c r="C130" s="116">
        <f>'COG-M'!P957</f>
        <v>0</v>
      </c>
      <c r="D130" s="54">
        <f>'COG-M'!P958</f>
        <v>0</v>
      </c>
      <c r="E130" s="54">
        <f>'COG-M'!P959</f>
        <v>0</v>
      </c>
      <c r="F130" s="54">
        <f>'COG-M'!P960</f>
        <v>0</v>
      </c>
      <c r="G130" s="54">
        <f>'COG-M'!P961</f>
        <v>6000</v>
      </c>
      <c r="H130" s="54">
        <f>'COG-M'!P962</f>
        <v>0</v>
      </c>
      <c r="I130" s="54">
        <f>'COG-M'!P963</f>
        <v>0</v>
      </c>
      <c r="J130" s="54">
        <f>'COG-M'!P964</f>
        <v>0</v>
      </c>
      <c r="K130" s="54">
        <f>'COG-M'!P965</f>
        <v>0</v>
      </c>
      <c r="L130" s="54">
        <f>'COG-M'!P966</f>
        <v>0</v>
      </c>
      <c r="M130" s="55">
        <f t="shared" si="31"/>
        <v>6000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2400</v>
      </c>
      <c r="H132" s="54">
        <f>'COG-M'!P982</f>
        <v>0</v>
      </c>
      <c r="I132" s="54">
        <f>'COG-M'!P983</f>
        <v>0</v>
      </c>
      <c r="J132" s="54">
        <f>'COG-M'!P984</f>
        <v>0</v>
      </c>
      <c r="K132" s="54">
        <f>'COG-M'!P985</f>
        <v>0</v>
      </c>
      <c r="L132" s="54">
        <f>'COG-M'!P986</f>
        <v>0</v>
      </c>
      <c r="M132" s="55">
        <f t="shared" si="31"/>
        <v>2400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0</v>
      </c>
      <c r="D136" s="73">
        <f t="shared" ref="D136:M136" si="32">SUM(D137:D145)</f>
        <v>0</v>
      </c>
      <c r="E136" s="73">
        <f t="shared" si="32"/>
        <v>0</v>
      </c>
      <c r="F136" s="73">
        <f t="shared" si="32"/>
        <v>0</v>
      </c>
      <c r="G136" s="73">
        <f t="shared" si="32"/>
        <v>171000</v>
      </c>
      <c r="H136" s="73">
        <f t="shared" si="32"/>
        <v>0</v>
      </c>
      <c r="I136" s="73">
        <f t="shared" si="32"/>
        <v>0</v>
      </c>
      <c r="J136" s="73">
        <f t="shared" si="32"/>
        <v>90000</v>
      </c>
      <c r="K136" s="73">
        <f t="shared" si="32"/>
        <v>0</v>
      </c>
      <c r="L136" s="73">
        <f t="shared" si="32"/>
        <v>0</v>
      </c>
      <c r="M136" s="73">
        <f t="shared" si="32"/>
        <v>261000</v>
      </c>
    </row>
    <row r="137" spans="1:13" x14ac:dyDescent="0.25">
      <c r="A137" s="115">
        <v>341</v>
      </c>
      <c r="B137" s="88" t="s">
        <v>2307</v>
      </c>
      <c r="C137" s="116">
        <f>'COG-M'!P1018</f>
        <v>0</v>
      </c>
      <c r="D137" s="54">
        <f>'COG-M'!P1019</f>
        <v>0</v>
      </c>
      <c r="E137" s="54">
        <f>'COG-M'!P1020</f>
        <v>0</v>
      </c>
      <c r="F137" s="54">
        <f>'COG-M'!P1021</f>
        <v>0</v>
      </c>
      <c r="G137" s="54">
        <f>'COG-M'!P1022</f>
        <v>6000</v>
      </c>
      <c r="H137" s="54">
        <f>'COG-M'!P1023</f>
        <v>0</v>
      </c>
      <c r="I137" s="54">
        <f>'COG-M'!P1024</f>
        <v>0</v>
      </c>
      <c r="J137" s="54">
        <f>'COG-M'!P1025</f>
        <v>0</v>
      </c>
      <c r="K137" s="54">
        <f>'COG-M'!P1026</f>
        <v>0</v>
      </c>
      <c r="L137" s="54">
        <f>'COG-M'!P1027</f>
        <v>0</v>
      </c>
      <c r="M137" s="55">
        <f t="shared" ref="M137:M145" si="33">SUM(C137:L137)</f>
        <v>6000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24000</v>
      </c>
      <c r="H140" s="54">
        <f>'COG-M'!P1053</f>
        <v>0</v>
      </c>
      <c r="I140" s="54">
        <f>'COG-M'!P1054</f>
        <v>0</v>
      </c>
      <c r="J140" s="54">
        <f>'COG-M'!P1055</f>
        <v>0</v>
      </c>
      <c r="K140" s="54">
        <f>'COG-M'!P1056</f>
        <v>0</v>
      </c>
      <c r="L140" s="54">
        <f>'COG-M'!P1057</f>
        <v>0</v>
      </c>
      <c r="M140" s="55">
        <f t="shared" si="33"/>
        <v>24000</v>
      </c>
    </row>
    <row r="141" spans="1:13" x14ac:dyDescent="0.25">
      <c r="A141" s="115">
        <v>345</v>
      </c>
      <c r="B141" s="88" t="s">
        <v>2311</v>
      </c>
      <c r="C141" s="116">
        <f>'COG-M'!P1058</f>
        <v>0</v>
      </c>
      <c r="D141" s="54">
        <f>'COG-M'!P1059</f>
        <v>0</v>
      </c>
      <c r="E141" s="54">
        <f>'COG-M'!P1060</f>
        <v>0</v>
      </c>
      <c r="F141" s="54">
        <f>'COG-M'!P1061</f>
        <v>0</v>
      </c>
      <c r="G141" s="54">
        <f>'COG-M'!P1062</f>
        <v>132000</v>
      </c>
      <c r="H141" s="54">
        <f>'COG-M'!P1063</f>
        <v>0</v>
      </c>
      <c r="I141" s="54">
        <f>'COG-M'!P1064</f>
        <v>0</v>
      </c>
      <c r="J141" s="54">
        <f>'COG-M'!P1065</f>
        <v>90000</v>
      </c>
      <c r="K141" s="54">
        <f>'COG-M'!P1066</f>
        <v>0</v>
      </c>
      <c r="L141" s="54">
        <f>'COG-M'!P1067</f>
        <v>0</v>
      </c>
      <c r="M141" s="55">
        <f t="shared" si="33"/>
        <v>222000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9000</v>
      </c>
      <c r="H143" s="54">
        <f>'COG-M'!P1083</f>
        <v>0</v>
      </c>
      <c r="I143" s="54">
        <f>'COG-M'!P1084</f>
        <v>0</v>
      </c>
      <c r="J143" s="54">
        <f>'COG-M'!P1085</f>
        <v>0</v>
      </c>
      <c r="K143" s="54">
        <f>'COG-M'!P1086</f>
        <v>0</v>
      </c>
      <c r="L143" s="54">
        <f>'COG-M'!P1087</f>
        <v>0</v>
      </c>
      <c r="M143" s="55">
        <f t="shared" si="33"/>
        <v>9000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0</v>
      </c>
      <c r="D146" s="73">
        <f t="shared" ref="D146:M146" si="34">SUM(D147:D155)</f>
        <v>0</v>
      </c>
      <c r="E146" s="73">
        <f t="shared" si="34"/>
        <v>0</v>
      </c>
      <c r="F146" s="73">
        <f t="shared" si="34"/>
        <v>0</v>
      </c>
      <c r="G146" s="73">
        <f t="shared" si="34"/>
        <v>546000</v>
      </c>
      <c r="H146" s="73">
        <f t="shared" si="34"/>
        <v>2400000</v>
      </c>
      <c r="I146" s="73">
        <f t="shared" si="34"/>
        <v>0</v>
      </c>
      <c r="J146" s="73">
        <f t="shared" si="34"/>
        <v>1108000</v>
      </c>
      <c r="K146" s="73">
        <f t="shared" si="34"/>
        <v>0</v>
      </c>
      <c r="L146" s="73">
        <f t="shared" si="34"/>
        <v>0</v>
      </c>
      <c r="M146" s="73">
        <f t="shared" si="34"/>
        <v>4054000</v>
      </c>
    </row>
    <row r="147" spans="1:13" x14ac:dyDescent="0.25">
      <c r="A147" s="115">
        <v>351</v>
      </c>
      <c r="B147" s="88" t="s">
        <v>2317</v>
      </c>
      <c r="C147" s="116">
        <f>'COG-M'!P1109</f>
        <v>0</v>
      </c>
      <c r="D147" s="54">
        <f>'COG-M'!P1110</f>
        <v>0</v>
      </c>
      <c r="E147" s="54">
        <f>'COG-M'!P1111</f>
        <v>0</v>
      </c>
      <c r="F147" s="54">
        <f>'COG-M'!P1112</f>
        <v>0</v>
      </c>
      <c r="G147" s="54">
        <f>'COG-M'!P1113</f>
        <v>0</v>
      </c>
      <c r="H147" s="54">
        <f>'COG-M'!P1114</f>
        <v>1200000</v>
      </c>
      <c r="I147" s="54">
        <f>'COG-M'!P1115</f>
        <v>0</v>
      </c>
      <c r="J147" s="54">
        <f>'COG-M'!P1116</f>
        <v>220000</v>
      </c>
      <c r="K147" s="54">
        <f>'COG-M'!P1117</f>
        <v>0</v>
      </c>
      <c r="L147" s="54">
        <f>'COG-M'!P1118</f>
        <v>0</v>
      </c>
      <c r="M147" s="55">
        <f t="shared" ref="M147:M155" si="35">SUM(C147:L147)</f>
        <v>1420000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0</v>
      </c>
      <c r="G149" s="54">
        <f>'COG-M'!P1133</f>
        <v>6000</v>
      </c>
      <c r="H149" s="54">
        <f>'COG-M'!P1134</f>
        <v>0</v>
      </c>
      <c r="I149" s="54">
        <f>'COG-M'!P1135</f>
        <v>0</v>
      </c>
      <c r="J149" s="54">
        <f>'COG-M'!P1136</f>
        <v>0</v>
      </c>
      <c r="K149" s="54">
        <f>'COG-M'!P1137</f>
        <v>0</v>
      </c>
      <c r="L149" s="54">
        <f>'COG-M'!P1138</f>
        <v>0</v>
      </c>
      <c r="M149" s="55">
        <f t="shared" si="35"/>
        <v>6000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0</v>
      </c>
      <c r="G151" s="54">
        <f>'COG-M'!P1153</f>
        <v>480000</v>
      </c>
      <c r="H151" s="54">
        <f>'COG-M'!P1154</f>
        <v>0</v>
      </c>
      <c r="I151" s="54">
        <f>'COG-M'!P1155</f>
        <v>0</v>
      </c>
      <c r="J151" s="54">
        <f>'COG-M'!P1156</f>
        <v>60000</v>
      </c>
      <c r="K151" s="54">
        <f>'COG-M'!P1157</f>
        <v>0</v>
      </c>
      <c r="L151" s="54">
        <f>'COG-M'!P1158</f>
        <v>0</v>
      </c>
      <c r="M151" s="55">
        <f t="shared" si="35"/>
        <v>540000</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0</v>
      </c>
      <c r="D153" s="54">
        <f>'COG-M'!P1170</f>
        <v>0</v>
      </c>
      <c r="E153" s="54">
        <f>'COG-M'!P1171</f>
        <v>0</v>
      </c>
      <c r="F153" s="54">
        <f>'COG-M'!P1172</f>
        <v>0</v>
      </c>
      <c r="G153" s="54">
        <f>'COG-M'!P1173</f>
        <v>0</v>
      </c>
      <c r="H153" s="54">
        <f>'COG-M'!P1174</f>
        <v>1200000</v>
      </c>
      <c r="I153" s="54">
        <f>'COG-M'!P1175</f>
        <v>0</v>
      </c>
      <c r="J153" s="54">
        <f>'COG-M'!P1176</f>
        <v>0</v>
      </c>
      <c r="K153" s="54">
        <f>'COG-M'!P1177</f>
        <v>0</v>
      </c>
      <c r="L153" s="54">
        <f>'COG-M'!P1178</f>
        <v>0</v>
      </c>
      <c r="M153" s="55">
        <f t="shared" si="35"/>
        <v>1200000</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828000</v>
      </c>
      <c r="K154" s="54">
        <f>'COG-M'!P1187</f>
        <v>0</v>
      </c>
      <c r="L154" s="54">
        <f>'COG-M'!P1188</f>
        <v>0</v>
      </c>
      <c r="M154" s="55">
        <f t="shared" si="35"/>
        <v>828000</v>
      </c>
    </row>
    <row r="155" spans="1:13" x14ac:dyDescent="0.25">
      <c r="A155" s="115">
        <v>359</v>
      </c>
      <c r="B155" s="88" t="s">
        <v>2325</v>
      </c>
      <c r="C155" s="116">
        <f>'COG-M'!P1189</f>
        <v>0</v>
      </c>
      <c r="D155" s="54">
        <f>'COG-M'!P1190</f>
        <v>0</v>
      </c>
      <c r="E155" s="54">
        <f>'COG-M'!P1191</f>
        <v>0</v>
      </c>
      <c r="F155" s="54">
        <f>'COG-M'!P1192</f>
        <v>0</v>
      </c>
      <c r="G155" s="54">
        <f>'COG-M'!P1193</f>
        <v>60000</v>
      </c>
      <c r="H155" s="54">
        <f>'COG-M'!P1194</f>
        <v>0</v>
      </c>
      <c r="I155" s="54">
        <f>'COG-M'!P1195</f>
        <v>0</v>
      </c>
      <c r="J155" s="54">
        <f>'COG-M'!P1196</f>
        <v>0</v>
      </c>
      <c r="K155" s="54">
        <f>'COG-M'!P1197</f>
        <v>0</v>
      </c>
      <c r="L155" s="54">
        <f>'COG-M'!P1198</f>
        <v>0</v>
      </c>
      <c r="M155" s="55">
        <f t="shared" si="35"/>
        <v>60000</v>
      </c>
    </row>
    <row r="156" spans="1:13" x14ac:dyDescent="0.25">
      <c r="A156" s="121">
        <v>3600</v>
      </c>
      <c r="B156" s="122" t="s">
        <v>2917</v>
      </c>
      <c r="C156" s="72">
        <f>SUM(C157:C163)</f>
        <v>0</v>
      </c>
      <c r="D156" s="73">
        <f t="shared" ref="D156:M156" si="36">SUM(D157:D163)</f>
        <v>0</v>
      </c>
      <c r="E156" s="73">
        <f t="shared" si="36"/>
        <v>0</v>
      </c>
      <c r="F156" s="73">
        <f t="shared" si="36"/>
        <v>0</v>
      </c>
      <c r="G156" s="73">
        <f t="shared" si="36"/>
        <v>4200</v>
      </c>
      <c r="H156" s="73">
        <f t="shared" si="36"/>
        <v>0</v>
      </c>
      <c r="I156" s="73">
        <f t="shared" si="36"/>
        <v>0</v>
      </c>
      <c r="J156" s="73">
        <f t="shared" si="36"/>
        <v>0</v>
      </c>
      <c r="K156" s="73">
        <f t="shared" si="36"/>
        <v>0</v>
      </c>
      <c r="L156" s="73">
        <f t="shared" si="36"/>
        <v>0</v>
      </c>
      <c r="M156" s="73">
        <f t="shared" si="36"/>
        <v>4200</v>
      </c>
    </row>
    <row r="157" spans="1:13" ht="30" x14ac:dyDescent="0.25">
      <c r="A157" s="115">
        <v>361</v>
      </c>
      <c r="B157" s="88" t="s">
        <v>2327</v>
      </c>
      <c r="C157" s="116">
        <f>'COG-M'!P1200</f>
        <v>0</v>
      </c>
      <c r="D157" s="54">
        <f>'COG-M'!P1201</f>
        <v>0</v>
      </c>
      <c r="E157" s="54">
        <f>'COG-M'!P1202</f>
        <v>0</v>
      </c>
      <c r="F157" s="54">
        <f>'COG-M'!P1203</f>
        <v>0</v>
      </c>
      <c r="G157" s="54">
        <f>'COG-M'!P1204</f>
        <v>4200</v>
      </c>
      <c r="H157" s="54">
        <f>'COG-M'!P1205</f>
        <v>0</v>
      </c>
      <c r="I157" s="54">
        <f>'COG-M'!P1206</f>
        <v>0</v>
      </c>
      <c r="J157" s="54">
        <f>'COG-M'!P1207</f>
        <v>0</v>
      </c>
      <c r="K157" s="54">
        <f>'COG-M'!P1208</f>
        <v>0</v>
      </c>
      <c r="L157" s="54">
        <f>'COG-M'!P1209</f>
        <v>0</v>
      </c>
      <c r="M157" s="55">
        <f t="shared" ref="M157:M163" si="37">SUM(C157:L157)</f>
        <v>4200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0</v>
      </c>
      <c r="G164" s="73">
        <f t="shared" si="38"/>
        <v>900000</v>
      </c>
      <c r="H164" s="73">
        <f t="shared" si="38"/>
        <v>0</v>
      </c>
      <c r="I164" s="73">
        <f t="shared" si="38"/>
        <v>0</v>
      </c>
      <c r="J164" s="73">
        <f t="shared" si="38"/>
        <v>0</v>
      </c>
      <c r="K164" s="73">
        <f t="shared" si="38"/>
        <v>0</v>
      </c>
      <c r="L164" s="73">
        <f t="shared" si="38"/>
        <v>0</v>
      </c>
      <c r="M164" s="73">
        <f>SUM(M165:M173)</f>
        <v>900000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0</v>
      </c>
      <c r="G169" s="54">
        <f>'COG-M'!P1315</f>
        <v>900000</v>
      </c>
      <c r="H169" s="54">
        <f>'COG-M'!P1316</f>
        <v>0</v>
      </c>
      <c r="I169" s="54">
        <f>'COG-M'!P1317</f>
        <v>0</v>
      </c>
      <c r="J169" s="54">
        <f>'COG-M'!P1318</f>
        <v>0</v>
      </c>
      <c r="K169" s="54">
        <f>'COG-M'!P1319</f>
        <v>0</v>
      </c>
      <c r="L169" s="54">
        <f>'COG-M'!P1320</f>
        <v>0</v>
      </c>
      <c r="M169" s="55">
        <f t="shared" si="39"/>
        <v>900000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0</v>
      </c>
      <c r="D174" s="73">
        <f t="shared" ref="D174:M174" si="40">SUM(D175:D179)</f>
        <v>0</v>
      </c>
      <c r="E174" s="73">
        <f t="shared" si="40"/>
        <v>0</v>
      </c>
      <c r="F174" s="73">
        <f t="shared" si="40"/>
        <v>0</v>
      </c>
      <c r="G174" s="73">
        <f t="shared" si="40"/>
        <v>2400000</v>
      </c>
      <c r="H174" s="73">
        <f t="shared" si="40"/>
        <v>720000</v>
      </c>
      <c r="I174" s="73">
        <f t="shared" si="40"/>
        <v>0</v>
      </c>
      <c r="J174" s="73">
        <f t="shared" si="40"/>
        <v>0</v>
      </c>
      <c r="K174" s="73">
        <f t="shared" si="40"/>
        <v>0</v>
      </c>
      <c r="L174" s="73">
        <f t="shared" si="40"/>
        <v>0</v>
      </c>
      <c r="M174" s="73">
        <f t="shared" si="40"/>
        <v>3120000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0</v>
      </c>
      <c r="D176" s="54">
        <f>'COG-M'!P1373</f>
        <v>0</v>
      </c>
      <c r="E176" s="54">
        <f>'COG-M'!P1374</f>
        <v>0</v>
      </c>
      <c r="F176" s="54">
        <f>'COG-M'!P1375</f>
        <v>0</v>
      </c>
      <c r="G176" s="54">
        <f>'COG-M'!P1376</f>
        <v>2400000</v>
      </c>
      <c r="H176" s="54">
        <f>'COG-M'!P1377</f>
        <v>720000</v>
      </c>
      <c r="I176" s="54">
        <f>'COG-M'!P1378</f>
        <v>0</v>
      </c>
      <c r="J176" s="54">
        <f>'COG-M'!P1379</f>
        <v>0</v>
      </c>
      <c r="K176" s="54">
        <f>'COG-M'!P1380</f>
        <v>0</v>
      </c>
      <c r="L176" s="54">
        <f>'COG-M'!P1381</f>
        <v>0</v>
      </c>
      <c r="M176" s="55">
        <f>SUM(C176:L176)</f>
        <v>3120000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0</v>
      </c>
      <c r="G180" s="73">
        <f t="shared" si="41"/>
        <v>870000</v>
      </c>
      <c r="H180" s="73">
        <f t="shared" si="41"/>
        <v>0</v>
      </c>
      <c r="I180" s="73">
        <f t="shared" si="41"/>
        <v>0</v>
      </c>
      <c r="J180" s="73">
        <f t="shared" si="41"/>
        <v>0</v>
      </c>
      <c r="K180" s="73">
        <f t="shared" si="41"/>
        <v>0</v>
      </c>
      <c r="L180" s="73">
        <f t="shared" si="41"/>
        <v>0</v>
      </c>
      <c r="M180" s="73">
        <f t="shared" si="41"/>
        <v>870000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0</v>
      </c>
      <c r="G182" s="54">
        <f>'COG-M'!P1427</f>
        <v>90000</v>
      </c>
      <c r="H182" s="54">
        <f>'COG-M'!P1428</f>
        <v>0</v>
      </c>
      <c r="I182" s="54">
        <f>'COG-M'!P1429</f>
        <v>0</v>
      </c>
      <c r="J182" s="54">
        <f>'COG-M'!P1430</f>
        <v>0</v>
      </c>
      <c r="K182" s="54">
        <f>'COG-M'!P1431</f>
        <v>0</v>
      </c>
      <c r="L182" s="54">
        <f>'COG-M'!P1432</f>
        <v>0</v>
      </c>
      <c r="M182" s="55">
        <f t="shared" si="42"/>
        <v>90000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780000</v>
      </c>
      <c r="H188" s="54">
        <f>'COG-M'!P1479</f>
        <v>0</v>
      </c>
      <c r="I188" s="54">
        <f>'COG-M'!P1480</f>
        <v>0</v>
      </c>
      <c r="J188" s="54">
        <f>'COG-M'!P1481</f>
        <v>0</v>
      </c>
      <c r="K188" s="54">
        <f>'COG-M'!P1482</f>
        <v>0</v>
      </c>
      <c r="L188" s="54">
        <f>'COG-M'!P1483</f>
        <v>0</v>
      </c>
      <c r="M188" s="55">
        <f t="shared" si="42"/>
        <v>780000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0</v>
      </c>
      <c r="G190" s="77">
        <f t="shared" si="43"/>
        <v>4728600</v>
      </c>
      <c r="H190" s="77">
        <f t="shared" si="43"/>
        <v>0</v>
      </c>
      <c r="I190" s="77">
        <f t="shared" si="43"/>
        <v>0</v>
      </c>
      <c r="J190" s="77">
        <f t="shared" si="43"/>
        <v>0</v>
      </c>
      <c r="K190" s="77">
        <f t="shared" si="43"/>
        <v>0</v>
      </c>
      <c r="L190" s="77">
        <f t="shared" si="43"/>
        <v>0</v>
      </c>
      <c r="M190" s="77">
        <f t="shared" si="43"/>
        <v>4728600</v>
      </c>
    </row>
    <row r="191" spans="1:13" x14ac:dyDescent="0.25">
      <c r="A191" s="121">
        <v>4100</v>
      </c>
      <c r="B191" s="122" t="s">
        <v>2919</v>
      </c>
      <c r="C191" s="72">
        <f>SUM(C192:C200)</f>
        <v>0</v>
      </c>
      <c r="D191" s="73">
        <f t="shared" ref="D191:M191" si="44">SUM(D192:D200)</f>
        <v>0</v>
      </c>
      <c r="E191" s="73">
        <f t="shared" si="44"/>
        <v>0</v>
      </c>
      <c r="F191" s="73">
        <f t="shared" si="44"/>
        <v>0</v>
      </c>
      <c r="G191" s="73">
        <f t="shared" si="44"/>
        <v>90600</v>
      </c>
      <c r="H191" s="73">
        <f t="shared" si="44"/>
        <v>0</v>
      </c>
      <c r="I191" s="73">
        <f t="shared" si="44"/>
        <v>0</v>
      </c>
      <c r="J191" s="73">
        <f t="shared" si="44"/>
        <v>0</v>
      </c>
      <c r="K191" s="73">
        <f t="shared" si="44"/>
        <v>0</v>
      </c>
      <c r="L191" s="73">
        <f t="shared" si="44"/>
        <v>0</v>
      </c>
      <c r="M191" s="73">
        <f t="shared" si="44"/>
        <v>90600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90000</v>
      </c>
      <c r="H196" s="54">
        <f>'COG-M'!P1505</f>
        <v>0</v>
      </c>
      <c r="I196" s="54">
        <f>'COG-M'!P1506</f>
        <v>0</v>
      </c>
      <c r="J196" s="54">
        <f>'COG-M'!P1507</f>
        <v>0</v>
      </c>
      <c r="K196" s="54">
        <f>'COG-M'!P1508</f>
        <v>0</v>
      </c>
      <c r="L196" s="54">
        <f>'COG-M'!P1509</f>
        <v>0</v>
      </c>
      <c r="M196" s="55">
        <f t="shared" si="45"/>
        <v>90000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600</v>
      </c>
      <c r="H198" s="54">
        <f>'COG-M'!P1516</f>
        <v>0</v>
      </c>
      <c r="I198" s="54">
        <f>'COG-M'!P1517</f>
        <v>0</v>
      </c>
      <c r="J198" s="54">
        <f>'COG-M'!P1518</f>
        <v>0</v>
      </c>
      <c r="K198" s="54">
        <f>'COG-M'!P1519</f>
        <v>0</v>
      </c>
      <c r="L198" s="54">
        <f>'COG-M'!P1520</f>
        <v>0</v>
      </c>
      <c r="M198" s="55">
        <f t="shared" si="45"/>
        <v>600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1800000</v>
      </c>
      <c r="H207" s="73">
        <f t="shared" si="47"/>
        <v>0</v>
      </c>
      <c r="I207" s="73">
        <f t="shared" si="47"/>
        <v>0</v>
      </c>
      <c r="J207" s="73">
        <f t="shared" si="47"/>
        <v>0</v>
      </c>
      <c r="K207" s="73">
        <f t="shared" si="47"/>
        <v>0</v>
      </c>
      <c r="L207" s="73">
        <f t="shared" si="47"/>
        <v>0</v>
      </c>
      <c r="M207" s="73">
        <f t="shared" si="47"/>
        <v>1800000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1800000</v>
      </c>
      <c r="H211" s="54">
        <f>'COG-M'!P1574</f>
        <v>0</v>
      </c>
      <c r="I211" s="54">
        <f>'COG-M'!P1575</f>
        <v>0</v>
      </c>
      <c r="J211" s="54">
        <f>'COG-M'!P1576</f>
        <v>0</v>
      </c>
      <c r="K211" s="54">
        <f>'COG-M'!P1577</f>
        <v>0</v>
      </c>
      <c r="L211" s="54">
        <f>'COG-M'!P1578</f>
        <v>0</v>
      </c>
      <c r="M211" s="55">
        <f t="shared" si="48"/>
        <v>1800000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0</v>
      </c>
      <c r="D217" s="73">
        <f t="shared" ref="D217:M217" si="49">SUM(D218:D225)</f>
        <v>0</v>
      </c>
      <c r="E217" s="73">
        <f t="shared" si="49"/>
        <v>0</v>
      </c>
      <c r="F217" s="73">
        <f t="shared" si="49"/>
        <v>0</v>
      </c>
      <c r="G217" s="73">
        <f t="shared" si="49"/>
        <v>2814000</v>
      </c>
      <c r="H217" s="73">
        <f t="shared" si="49"/>
        <v>0</v>
      </c>
      <c r="I217" s="73">
        <f t="shared" si="49"/>
        <v>0</v>
      </c>
      <c r="J217" s="73">
        <f t="shared" si="49"/>
        <v>0</v>
      </c>
      <c r="K217" s="73">
        <f t="shared" si="49"/>
        <v>0</v>
      </c>
      <c r="L217" s="73">
        <f t="shared" si="49"/>
        <v>0</v>
      </c>
      <c r="M217" s="73">
        <f t="shared" si="49"/>
        <v>2814000</v>
      </c>
    </row>
    <row r="218" spans="1:13" x14ac:dyDescent="0.25">
      <c r="A218" s="115">
        <v>441</v>
      </c>
      <c r="B218" s="88" t="s">
        <v>2387</v>
      </c>
      <c r="C218" s="116">
        <f>'COG-M'!P1621</f>
        <v>0</v>
      </c>
      <c r="D218" s="54">
        <f>'COG-M'!P1622</f>
        <v>0</v>
      </c>
      <c r="E218" s="54">
        <f>'COG-M'!P1623</f>
        <v>0</v>
      </c>
      <c r="F218" s="54">
        <f>'COG-M'!P1624</f>
        <v>0</v>
      </c>
      <c r="G218" s="54">
        <f>'COG-M'!P1625</f>
        <v>900000</v>
      </c>
      <c r="H218" s="54">
        <f>'COG-M'!P1626</f>
        <v>0</v>
      </c>
      <c r="I218" s="54">
        <f>'COG-M'!P1627</f>
        <v>0</v>
      </c>
      <c r="J218" s="54">
        <f>'COG-M'!P1628</f>
        <v>0</v>
      </c>
      <c r="K218" s="54">
        <f>'COG-M'!P1629</f>
        <v>0</v>
      </c>
      <c r="L218" s="54">
        <f>'COG-M'!P1630</f>
        <v>0</v>
      </c>
      <c r="M218" s="55">
        <f t="shared" ref="M218:M225" si="50">SUM(C218:L218)</f>
        <v>900000</v>
      </c>
    </row>
    <row r="219" spans="1:13" x14ac:dyDescent="0.25">
      <c r="A219" s="115">
        <v>442</v>
      </c>
      <c r="B219" s="88" t="s">
        <v>2388</v>
      </c>
      <c r="C219" s="116">
        <f>'COG-M'!P1631</f>
        <v>0</v>
      </c>
      <c r="D219" s="54">
        <f>'COG-M'!P1632</f>
        <v>0</v>
      </c>
      <c r="E219" s="54">
        <f>'COG-M'!P1633</f>
        <v>0</v>
      </c>
      <c r="F219" s="54">
        <f>'COG-M'!P1634</f>
        <v>0</v>
      </c>
      <c r="G219" s="54">
        <f>'COG-M'!P1635</f>
        <v>1800000</v>
      </c>
      <c r="H219" s="54">
        <f>'COG-M'!P1636</f>
        <v>0</v>
      </c>
      <c r="I219" s="54">
        <f>'COG-M'!P1637</f>
        <v>0</v>
      </c>
      <c r="J219" s="54">
        <f>'COG-M'!P1638</f>
        <v>0</v>
      </c>
      <c r="K219" s="54">
        <f>'COG-M'!P1639</f>
        <v>0</v>
      </c>
      <c r="L219" s="54">
        <f>'COG-M'!P1640</f>
        <v>0</v>
      </c>
      <c r="M219" s="55">
        <f t="shared" si="50"/>
        <v>1800000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30000</v>
      </c>
      <c r="H222" s="54">
        <f>'COG-M'!P1666</f>
        <v>0</v>
      </c>
      <c r="I222" s="54">
        <f>'COG-M'!P1667</f>
        <v>0</v>
      </c>
      <c r="J222" s="54">
        <f>'COG-M'!P1668</f>
        <v>0</v>
      </c>
      <c r="K222" s="54">
        <f>'COG-M'!P1669</f>
        <v>0</v>
      </c>
      <c r="L222" s="54">
        <f>'COG-M'!P1670</f>
        <v>0</v>
      </c>
      <c r="M222" s="55">
        <f t="shared" si="50"/>
        <v>30000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84000</v>
      </c>
      <c r="H225" s="54">
        <f>'COG-M'!P1696</f>
        <v>0</v>
      </c>
      <c r="I225" s="54">
        <f>'COG-M'!P1697</f>
        <v>0</v>
      </c>
      <c r="J225" s="54">
        <f>'COG-M'!P1698</f>
        <v>0</v>
      </c>
      <c r="K225" s="54">
        <f>'COG-M'!P1699</f>
        <v>0</v>
      </c>
      <c r="L225" s="54">
        <f>'COG-M'!P1700</f>
        <v>0</v>
      </c>
      <c r="M225" s="55">
        <f t="shared" si="50"/>
        <v>84000</v>
      </c>
    </row>
    <row r="226" spans="1:13" x14ac:dyDescent="0.25">
      <c r="A226" s="121">
        <v>4500</v>
      </c>
      <c r="B226" s="122" t="s">
        <v>2923</v>
      </c>
      <c r="C226" s="72">
        <f>SUM(C227:C229)</f>
        <v>0</v>
      </c>
      <c r="D226" s="73">
        <f t="shared" ref="D226:M226" si="51">SUM(D227:D229)</f>
        <v>0</v>
      </c>
      <c r="E226" s="73">
        <f t="shared" si="51"/>
        <v>0</v>
      </c>
      <c r="F226" s="73">
        <f t="shared" si="51"/>
        <v>0</v>
      </c>
      <c r="G226" s="73">
        <f t="shared" si="51"/>
        <v>24000</v>
      </c>
      <c r="H226" s="73">
        <f t="shared" si="51"/>
        <v>0</v>
      </c>
      <c r="I226" s="73">
        <f t="shared" si="51"/>
        <v>0</v>
      </c>
      <c r="J226" s="73">
        <f t="shared" si="51"/>
        <v>0</v>
      </c>
      <c r="K226" s="73">
        <f t="shared" si="51"/>
        <v>0</v>
      </c>
      <c r="L226" s="73">
        <f t="shared" si="51"/>
        <v>0</v>
      </c>
      <c r="M226" s="73">
        <f t="shared" si="51"/>
        <v>24000</v>
      </c>
    </row>
    <row r="227" spans="1:13" x14ac:dyDescent="0.25">
      <c r="A227" s="115">
        <v>451</v>
      </c>
      <c r="B227" s="88" t="s">
        <v>2396</v>
      </c>
      <c r="C227" s="116">
        <f>'COG-M'!P1702</f>
        <v>0</v>
      </c>
      <c r="D227" s="54">
        <f>'COG-M'!P1703</f>
        <v>0</v>
      </c>
      <c r="E227" s="54">
        <f>'COG-M'!P1704</f>
        <v>0</v>
      </c>
      <c r="F227" s="54">
        <f>'COG-M'!P1705</f>
        <v>0</v>
      </c>
      <c r="G227" s="54">
        <f>'COG-M'!P1706</f>
        <v>24000</v>
      </c>
      <c r="H227" s="54">
        <f>'COG-M'!P1707</f>
        <v>0</v>
      </c>
      <c r="I227" s="54">
        <f>'COG-M'!P1708</f>
        <v>0</v>
      </c>
      <c r="J227" s="54">
        <f>'COG-M'!P1709</f>
        <v>0</v>
      </c>
      <c r="K227" s="54">
        <f>'COG-M'!P1710</f>
        <v>0</v>
      </c>
      <c r="L227" s="54">
        <f>'COG-M'!P1711</f>
        <v>0</v>
      </c>
      <c r="M227" s="55">
        <f>SUM(C227:L227)</f>
        <v>24000</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304000</v>
      </c>
      <c r="H250" s="77">
        <f t="shared" si="57"/>
        <v>0</v>
      </c>
      <c r="I250" s="77">
        <f t="shared" si="57"/>
        <v>0</v>
      </c>
      <c r="J250" s="77">
        <f t="shared" si="57"/>
        <v>0</v>
      </c>
      <c r="K250" s="77">
        <f t="shared" si="57"/>
        <v>0</v>
      </c>
      <c r="L250" s="77">
        <f t="shared" si="57"/>
        <v>0</v>
      </c>
      <c r="M250" s="77">
        <f t="shared" si="57"/>
        <v>304000</v>
      </c>
    </row>
    <row r="251" spans="1:13" x14ac:dyDescent="0.25">
      <c r="A251" s="121">
        <v>5100</v>
      </c>
      <c r="B251" s="122" t="s">
        <v>2927</v>
      </c>
      <c r="C251" s="72">
        <f>SUM(C252:C257)</f>
        <v>0</v>
      </c>
      <c r="D251" s="73">
        <f t="shared" ref="D251:M251" si="58">SUM(D252:D257)</f>
        <v>0</v>
      </c>
      <c r="E251" s="73">
        <f t="shared" si="58"/>
        <v>0</v>
      </c>
      <c r="F251" s="73">
        <f t="shared" si="58"/>
        <v>0</v>
      </c>
      <c r="G251" s="73">
        <f t="shared" si="58"/>
        <v>54000</v>
      </c>
      <c r="H251" s="73">
        <f t="shared" si="58"/>
        <v>0</v>
      </c>
      <c r="I251" s="73">
        <f t="shared" si="58"/>
        <v>0</v>
      </c>
      <c r="J251" s="73">
        <f t="shared" si="58"/>
        <v>0</v>
      </c>
      <c r="K251" s="73">
        <f t="shared" si="58"/>
        <v>0</v>
      </c>
      <c r="L251" s="73">
        <f t="shared" si="58"/>
        <v>0</v>
      </c>
      <c r="M251" s="73">
        <f t="shared" si="58"/>
        <v>54000</v>
      </c>
    </row>
    <row r="252" spans="1:13" x14ac:dyDescent="0.25">
      <c r="A252" s="115">
        <v>511</v>
      </c>
      <c r="B252" s="88" t="s">
        <v>2421</v>
      </c>
      <c r="C252" s="116">
        <f>'COG-M'!P1862</f>
        <v>0</v>
      </c>
      <c r="D252" s="54">
        <f>'COG-M'!P1863</f>
        <v>0</v>
      </c>
      <c r="E252" s="54">
        <f>'COG-M'!P1864</f>
        <v>0</v>
      </c>
      <c r="F252" s="54">
        <f>'COG-M'!P1865</f>
        <v>0</v>
      </c>
      <c r="G252" s="54">
        <f>'COG-M'!P1866</f>
        <v>30000</v>
      </c>
      <c r="H252" s="54">
        <f>'COG-M'!P1867</f>
        <v>0</v>
      </c>
      <c r="I252" s="54">
        <f>'COG-M'!P1868</f>
        <v>0</v>
      </c>
      <c r="J252" s="54">
        <f>'COG-M'!P1869</f>
        <v>0</v>
      </c>
      <c r="K252" s="54">
        <f>'COG-M'!P1870</f>
        <v>0</v>
      </c>
      <c r="L252" s="54">
        <f>'COG-M'!P1871</f>
        <v>0</v>
      </c>
      <c r="M252" s="55">
        <f t="shared" ref="M252:M257" si="59">SUM(C252:L252)</f>
        <v>30000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24000</v>
      </c>
      <c r="H256" s="54">
        <f>'COG-M'!P1907</f>
        <v>0</v>
      </c>
      <c r="I256" s="54">
        <f>'COG-M'!P1908</f>
        <v>0</v>
      </c>
      <c r="J256" s="54">
        <f>'COG-M'!P1909</f>
        <v>0</v>
      </c>
      <c r="K256" s="54">
        <f>'COG-M'!P1910</f>
        <v>0</v>
      </c>
      <c r="L256" s="54">
        <f>'COG-M'!P1911</f>
        <v>0</v>
      </c>
      <c r="M256" s="55">
        <f t="shared" si="59"/>
        <v>24000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12000</v>
      </c>
      <c r="H258" s="73">
        <f t="shared" si="60"/>
        <v>0</v>
      </c>
      <c r="I258" s="73">
        <f t="shared" si="60"/>
        <v>0</v>
      </c>
      <c r="J258" s="73">
        <f t="shared" si="60"/>
        <v>0</v>
      </c>
      <c r="K258" s="73">
        <f t="shared" si="60"/>
        <v>0</v>
      </c>
      <c r="L258" s="73">
        <f t="shared" si="60"/>
        <v>0</v>
      </c>
      <c r="M258" s="73">
        <f t="shared" si="60"/>
        <v>12000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12000</v>
      </c>
      <c r="H261" s="54">
        <f>'COG-M'!P1948</f>
        <v>0</v>
      </c>
      <c r="I261" s="54">
        <f>'COG-M'!P1949</f>
        <v>0</v>
      </c>
      <c r="J261" s="54">
        <f>'COG-M'!P1950</f>
        <v>0</v>
      </c>
      <c r="K261" s="54">
        <f>'COG-M'!P1951</f>
        <v>0</v>
      </c>
      <c r="L261" s="54">
        <f>'COG-M'!P1952</f>
        <v>0</v>
      </c>
      <c r="M261" s="55">
        <f>SUM(C261:L261)</f>
        <v>12000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180000</v>
      </c>
      <c r="H266" s="73">
        <f t="shared" si="62"/>
        <v>0</v>
      </c>
      <c r="I266" s="73">
        <f t="shared" si="62"/>
        <v>0</v>
      </c>
      <c r="J266" s="73">
        <f t="shared" si="62"/>
        <v>0</v>
      </c>
      <c r="K266" s="73">
        <f t="shared" si="62"/>
        <v>0</v>
      </c>
      <c r="L266" s="73">
        <f t="shared" si="62"/>
        <v>0</v>
      </c>
      <c r="M266" s="73">
        <f t="shared" si="62"/>
        <v>180000</v>
      </c>
    </row>
    <row r="267" spans="1:13" x14ac:dyDescent="0.25">
      <c r="A267" s="115">
        <v>541</v>
      </c>
      <c r="B267" s="88" t="s">
        <v>2436</v>
      </c>
      <c r="C267" s="116">
        <f>'COG-M'!P1985</f>
        <v>0</v>
      </c>
      <c r="D267" s="54">
        <f>'COG-M'!P1986</f>
        <v>0</v>
      </c>
      <c r="E267" s="54">
        <f>'COG-M'!P1987</f>
        <v>0</v>
      </c>
      <c r="F267" s="54">
        <f>'COG-M'!P1988</f>
        <v>0</v>
      </c>
      <c r="G267" s="54">
        <f>'COG-M'!P1989</f>
        <v>180000</v>
      </c>
      <c r="H267" s="54">
        <f>'COG-M'!P1990</f>
        <v>0</v>
      </c>
      <c r="I267" s="54">
        <f>'COG-M'!P1991</f>
        <v>0</v>
      </c>
      <c r="J267" s="54">
        <f>'COG-M'!P1992</f>
        <v>0</v>
      </c>
      <c r="K267" s="54">
        <f>'COG-M'!P1993</f>
        <v>0</v>
      </c>
      <c r="L267" s="54">
        <f>'COG-M'!P1994</f>
        <v>0</v>
      </c>
      <c r="M267" s="55">
        <f t="shared" ref="M267:M272" si="63">SUM(C267:L267)</f>
        <v>180000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58000</v>
      </c>
      <c r="H299" s="73">
        <f t="shared" si="70"/>
        <v>0</v>
      </c>
      <c r="I299" s="73">
        <f t="shared" si="70"/>
        <v>0</v>
      </c>
      <c r="J299" s="73">
        <f t="shared" si="70"/>
        <v>0</v>
      </c>
      <c r="K299" s="73">
        <f t="shared" si="70"/>
        <v>0</v>
      </c>
      <c r="L299" s="73">
        <f t="shared" si="70"/>
        <v>0</v>
      </c>
      <c r="M299" s="73">
        <f t="shared" si="70"/>
        <v>58000</v>
      </c>
    </row>
    <row r="300" spans="1:13" x14ac:dyDescent="0.25">
      <c r="A300" s="115">
        <v>591</v>
      </c>
      <c r="B300" s="88" t="s">
        <v>2468</v>
      </c>
      <c r="C300" s="116">
        <f>'COG-M'!P2270</f>
        <v>0</v>
      </c>
      <c r="D300" s="54">
        <f>'COG-M'!P2271</f>
        <v>0</v>
      </c>
      <c r="E300" s="54">
        <f>'COG-M'!P2272</f>
        <v>0</v>
      </c>
      <c r="F300" s="54">
        <f>'COG-M'!P2273</f>
        <v>0</v>
      </c>
      <c r="G300" s="54">
        <f>'COG-M'!P2274</f>
        <v>58000</v>
      </c>
      <c r="H300" s="54">
        <f>'COG-M'!P2275</f>
        <v>0</v>
      </c>
      <c r="I300" s="54">
        <f>'COG-M'!P2276</f>
        <v>0</v>
      </c>
      <c r="J300" s="54">
        <f>'COG-M'!P2277</f>
        <v>0</v>
      </c>
      <c r="K300" s="54">
        <f>'COG-M'!P2278</f>
        <v>0</v>
      </c>
      <c r="L300" s="54">
        <f>'COG-M'!P2279</f>
        <v>0</v>
      </c>
      <c r="M300" s="55">
        <f t="shared" ref="M300:M308" si="71">SUM(C300:L300)</f>
        <v>58000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0</v>
      </c>
      <c r="G309" s="77">
        <f t="shared" si="72"/>
        <v>9683408</v>
      </c>
      <c r="H309" s="77">
        <f t="shared" si="72"/>
        <v>0</v>
      </c>
      <c r="I309" s="77">
        <f t="shared" si="72"/>
        <v>0</v>
      </c>
      <c r="J309" s="77">
        <f t="shared" si="72"/>
        <v>14000000</v>
      </c>
      <c r="K309" s="77">
        <f t="shared" si="72"/>
        <v>6000000</v>
      </c>
      <c r="L309" s="77">
        <f t="shared" si="72"/>
        <v>0</v>
      </c>
      <c r="M309" s="77">
        <f t="shared" si="72"/>
        <v>29683408</v>
      </c>
    </row>
    <row r="310" spans="1:13" x14ac:dyDescent="0.25">
      <c r="A310" s="121">
        <v>6100</v>
      </c>
      <c r="B310" s="122" t="s">
        <v>2935</v>
      </c>
      <c r="C310" s="72">
        <f>SUM(C311:C318)</f>
        <v>0</v>
      </c>
      <c r="D310" s="73">
        <f t="shared" ref="D310:M310" si="73">SUM(D311:D318)</f>
        <v>0</v>
      </c>
      <c r="E310" s="73">
        <f t="shared" si="73"/>
        <v>0</v>
      </c>
      <c r="F310" s="73">
        <f t="shared" si="73"/>
        <v>0</v>
      </c>
      <c r="G310" s="73">
        <f t="shared" si="73"/>
        <v>9683408</v>
      </c>
      <c r="H310" s="73">
        <f t="shared" si="73"/>
        <v>0</v>
      </c>
      <c r="I310" s="73">
        <f t="shared" si="73"/>
        <v>0</v>
      </c>
      <c r="J310" s="73">
        <f t="shared" si="73"/>
        <v>14000000</v>
      </c>
      <c r="K310" s="73">
        <f t="shared" si="73"/>
        <v>6000000</v>
      </c>
      <c r="L310" s="73">
        <f t="shared" si="73"/>
        <v>0</v>
      </c>
      <c r="M310" s="73">
        <f t="shared" si="73"/>
        <v>29683408</v>
      </c>
    </row>
    <row r="311" spans="1:13" x14ac:dyDescent="0.25">
      <c r="A311" s="115">
        <v>611</v>
      </c>
      <c r="B311" s="88" t="s">
        <v>2479</v>
      </c>
      <c r="C311" s="116">
        <f>'COG-M'!P2362</f>
        <v>0</v>
      </c>
      <c r="D311" s="54">
        <f>'COG-M'!P2363</f>
        <v>0</v>
      </c>
      <c r="E311" s="54">
        <f>'COG-M'!P2364</f>
        <v>0</v>
      </c>
      <c r="F311" s="54">
        <f>'COG-M'!P2365</f>
        <v>0</v>
      </c>
      <c r="G311" s="54">
        <f>'COG-M'!P2366</f>
        <v>2000000</v>
      </c>
      <c r="H311" s="54">
        <f>'COG-M'!P2367</f>
        <v>0</v>
      </c>
      <c r="I311" s="54">
        <f>'COG-M'!P2368</f>
        <v>0</v>
      </c>
      <c r="J311" s="54">
        <f>'COG-M'!P2369</f>
        <v>0</v>
      </c>
      <c r="K311" s="54">
        <f>'COG-M'!P2370</f>
        <v>0</v>
      </c>
      <c r="L311" s="54">
        <f>'COG-M'!P2371</f>
        <v>0</v>
      </c>
      <c r="M311" s="55">
        <f t="shared" ref="M311:M318" si="74">SUM(C311:L311)</f>
        <v>2000000</v>
      </c>
    </row>
    <row r="312" spans="1:13" x14ac:dyDescent="0.25">
      <c r="A312" s="115">
        <v>612</v>
      </c>
      <c r="B312" s="88" t="s">
        <v>322</v>
      </c>
      <c r="C312" s="116">
        <f>'COG-M'!P2372</f>
        <v>0</v>
      </c>
      <c r="D312" s="54">
        <f>'COG-M'!P2373</f>
        <v>0</v>
      </c>
      <c r="E312" s="54">
        <f>'COG-M'!P2374</f>
        <v>0</v>
      </c>
      <c r="F312" s="54">
        <f>'COG-M'!P2375</f>
        <v>0</v>
      </c>
      <c r="G312" s="54">
        <f>'COG-M'!P2376</f>
        <v>2000000</v>
      </c>
      <c r="H312" s="54">
        <f>'COG-M'!P2377</f>
        <v>0</v>
      </c>
      <c r="I312" s="54">
        <f>'COG-M'!P2378</f>
        <v>0</v>
      </c>
      <c r="J312" s="54">
        <f>'COG-M'!P2379</f>
        <v>7000000</v>
      </c>
      <c r="K312" s="54">
        <f>'COG-M'!P2380</f>
        <v>0</v>
      </c>
      <c r="L312" s="54">
        <f>'COG-M'!P2381</f>
        <v>0</v>
      </c>
      <c r="M312" s="55">
        <f t="shared" si="74"/>
        <v>9000000</v>
      </c>
    </row>
    <row r="313" spans="1:13" ht="30" x14ac:dyDescent="0.25">
      <c r="A313" s="115">
        <v>613</v>
      </c>
      <c r="B313" s="88" t="s">
        <v>2481</v>
      </c>
      <c r="C313" s="116">
        <f>'COG-M'!P2382</f>
        <v>0</v>
      </c>
      <c r="D313" s="54">
        <f>'COG-M'!P2383</f>
        <v>0</v>
      </c>
      <c r="E313" s="54">
        <f>'COG-M'!P2384</f>
        <v>0</v>
      </c>
      <c r="F313" s="54">
        <f>'COG-M'!P2385</f>
        <v>0</v>
      </c>
      <c r="G313" s="54">
        <f>'COG-M'!P2386</f>
        <v>1000000</v>
      </c>
      <c r="H313" s="54">
        <f>'COG-M'!P2387</f>
        <v>0</v>
      </c>
      <c r="I313" s="54">
        <f>'COG-M'!P2388</f>
        <v>0</v>
      </c>
      <c r="J313" s="54">
        <f>'COG-M'!P2389</f>
        <v>2500000</v>
      </c>
      <c r="K313" s="54">
        <f>'COG-M'!P2390</f>
        <v>0</v>
      </c>
      <c r="L313" s="54">
        <f>'COG-M'!P2391</f>
        <v>0</v>
      </c>
      <c r="M313" s="55">
        <f t="shared" si="74"/>
        <v>3500000</v>
      </c>
    </row>
    <row r="314" spans="1:13" x14ac:dyDescent="0.25">
      <c r="A314" s="115">
        <v>614</v>
      </c>
      <c r="B314" s="88" t="s">
        <v>2482</v>
      </c>
      <c r="C314" s="116">
        <f>'COG-M'!P2392</f>
        <v>0</v>
      </c>
      <c r="D314" s="54">
        <f>'COG-M'!P2393</f>
        <v>0</v>
      </c>
      <c r="E314" s="54">
        <f>'COG-M'!P2394</f>
        <v>0</v>
      </c>
      <c r="F314" s="54">
        <f>'COG-M'!P2395</f>
        <v>0</v>
      </c>
      <c r="G314" s="54">
        <f>'COG-M'!P2396</f>
        <v>3000000</v>
      </c>
      <c r="H314" s="54">
        <f>'COG-M'!P2397</f>
        <v>0</v>
      </c>
      <c r="I314" s="54">
        <f>'COG-M'!P2398</f>
        <v>0</v>
      </c>
      <c r="J314" s="54">
        <f>'COG-M'!P2399</f>
        <v>1400000</v>
      </c>
      <c r="K314" s="54">
        <f>'COG-M'!P2400</f>
        <v>6000000</v>
      </c>
      <c r="L314" s="54">
        <f>'COG-M'!P2401</f>
        <v>0</v>
      </c>
      <c r="M314" s="55">
        <f t="shared" si="74"/>
        <v>10400000</v>
      </c>
    </row>
    <row r="315" spans="1:13" x14ac:dyDescent="0.25">
      <c r="A315" s="115">
        <v>615</v>
      </c>
      <c r="B315" s="88" t="s">
        <v>2483</v>
      </c>
      <c r="C315" s="116">
        <f>'COG-M'!P2402</f>
        <v>0</v>
      </c>
      <c r="D315" s="54">
        <f>'COG-M'!P2403</f>
        <v>0</v>
      </c>
      <c r="E315" s="54">
        <f>'COG-M'!P2404</f>
        <v>0</v>
      </c>
      <c r="F315" s="54">
        <f>'COG-M'!P2405</f>
        <v>0</v>
      </c>
      <c r="G315" s="54">
        <f>'COG-M'!P2406</f>
        <v>1683408</v>
      </c>
      <c r="H315" s="54">
        <f>'COG-M'!P2407</f>
        <v>0</v>
      </c>
      <c r="I315" s="54">
        <f>'COG-M'!P2408</f>
        <v>0</v>
      </c>
      <c r="J315" s="54">
        <f>'COG-M'!P2409</f>
        <v>3100000</v>
      </c>
      <c r="K315" s="54">
        <f>'COG-M'!P2410</f>
        <v>0</v>
      </c>
      <c r="L315" s="54">
        <f>'COG-M'!P2411</f>
        <v>0</v>
      </c>
      <c r="M315" s="55">
        <f t="shared" si="74"/>
        <v>4783408</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x14ac:dyDescent="0.25">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25">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25">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6022820</v>
      </c>
      <c r="D429" s="33">
        <f t="shared" si="105"/>
        <v>0</v>
      </c>
      <c r="E429" s="33">
        <f t="shared" si="105"/>
        <v>0</v>
      </c>
      <c r="F429" s="33">
        <f t="shared" si="105"/>
        <v>0</v>
      </c>
      <c r="G429" s="33">
        <f t="shared" si="105"/>
        <v>42624024</v>
      </c>
      <c r="H429" s="33">
        <f t="shared" si="105"/>
        <v>3420000</v>
      </c>
      <c r="I429" s="33">
        <f t="shared" si="105"/>
        <v>0</v>
      </c>
      <c r="J429" s="33">
        <f t="shared" si="105"/>
        <v>24800000</v>
      </c>
      <c r="K429" s="33">
        <f>K3+K40+K105+K190+K250+K309+K331+K379+K397</f>
        <v>6000000</v>
      </c>
      <c r="L429" s="33">
        <f>L3+L40+L105+L190+L250+L309+L331+L379+L397</f>
        <v>0</v>
      </c>
      <c r="M429" s="33">
        <f>M3+M40+M105+M190+M250+M309+M331+M379+M397</f>
        <v>82866844</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6022820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32612616</v>
      </c>
      <c r="H3" s="54">
        <f>'COG-FF'!H3+'COG-FF'!H40+'COG-FF'!H105+'COG-FF'!H190-'COG-FF'!H226+'COG-FF'!H387+'COG-FF'!H393+'COG-FF'!H407+'COG-FF'!H416+'COG-FF'!H419+'COG-FF'!H422+'COG-FF'!H424</f>
        <v>3420000</v>
      </c>
      <c r="I3" s="54">
        <f>'COG-FF'!I3+'COG-FF'!I40+'COG-FF'!I105+'COG-FF'!I190-'COG-FF'!I226+'COG-FF'!I387+'COG-FF'!I393+'COG-FF'!I407+'COG-FF'!I416+'COG-FF'!I419+'COG-FF'!I422+'COG-FF'!I424</f>
        <v>0</v>
      </c>
      <c r="J3" s="54">
        <f>'COG-FF'!J3+'COG-FF'!J40+'COG-FF'!J105+'COG-FF'!J190-'COG-FF'!J226+'COG-FF'!J387+'COG-FF'!J393+'COG-FF'!J407+'COG-FF'!J416+'COG-FF'!J419+'COG-FF'!J422+'COG-FF'!J424</f>
        <v>10800000</v>
      </c>
      <c r="K3" s="54">
        <f>'COG-FF'!K3+'COG-FF'!K40+'COG-FF'!K105+'COG-FF'!K190-'COG-FF'!K226+'COG-FF'!K387+'COG-FF'!K393+'COG-FF'!K407+'COG-FF'!K416+'COG-FF'!K419+'COG-FF'!K422+'COG-FF'!K424</f>
        <v>0</v>
      </c>
      <c r="L3" s="54">
        <f>'COG-FF'!L3+'COG-FF'!L40+'COG-FF'!L105+'COG-FF'!L190-'COG-FF'!L226+'COG-FF'!L387+'COG-FF'!L393+'COG-FF'!L407+'COG-FF'!L416+'COG-FF'!L419+'COG-FF'!L422+'COG-FF'!L424</f>
        <v>0</v>
      </c>
      <c r="M3" s="54">
        <f>SUM(C3:L3)</f>
        <v>52855436</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0</v>
      </c>
      <c r="G4" s="54">
        <f>SUM('COG-FF'!G250+'COG-FF'!G309+'COG-FF'!G331)</f>
        <v>9987408</v>
      </c>
      <c r="H4" s="54">
        <f>SUM('COG-FF'!H250+'COG-FF'!H309+'COG-FF'!H331)</f>
        <v>0</v>
      </c>
      <c r="I4" s="54">
        <f>SUM('COG-FF'!I250+'COG-FF'!I309+'COG-FF'!I331)</f>
        <v>0</v>
      </c>
      <c r="J4" s="54">
        <f>SUM('COG-FF'!J250+'COG-FF'!J309+'COG-FF'!J331)</f>
        <v>14000000</v>
      </c>
      <c r="K4" s="54">
        <f>SUM('COG-FF'!K250+'COG-FF'!K309+'COG-FF'!K331)</f>
        <v>6000000</v>
      </c>
      <c r="L4" s="54">
        <f>SUM('COG-FF'!L250+'COG-FF'!L309+'COG-FF'!L331)</f>
        <v>0</v>
      </c>
      <c r="M4" s="54">
        <f>SUM(C4:L4)</f>
        <v>29987408</v>
      </c>
    </row>
    <row r="5" spans="1:13" ht="15" customHeight="1" x14ac:dyDescent="0.25">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x14ac:dyDescent="0.25">
      <c r="A6" s="87">
        <v>4</v>
      </c>
      <c r="B6" s="88" t="s">
        <v>2395</v>
      </c>
      <c r="C6" s="54">
        <f>SUM('COG-FF'!C226)</f>
        <v>0</v>
      </c>
      <c r="D6" s="54">
        <f>SUM('COG-FF'!D226)</f>
        <v>0</v>
      </c>
      <c r="E6" s="54">
        <f>SUM('COG-FF'!E226)</f>
        <v>0</v>
      </c>
      <c r="F6" s="54">
        <f>SUM('COG-FF'!F226)</f>
        <v>0</v>
      </c>
      <c r="G6" s="54">
        <f>SUM('COG-FF'!G226)</f>
        <v>24000</v>
      </c>
      <c r="H6" s="54">
        <f>SUM('COG-FF'!H226)</f>
        <v>0</v>
      </c>
      <c r="I6" s="54">
        <f>SUM('COG-FF'!I226)</f>
        <v>0</v>
      </c>
      <c r="J6" s="54">
        <f>SUM('COG-FF'!J226)</f>
        <v>0</v>
      </c>
      <c r="K6" s="54">
        <f>SUM('COG-FF'!K226)</f>
        <v>0</v>
      </c>
      <c r="L6" s="54">
        <f>SUM('COG-FF'!L226)</f>
        <v>0</v>
      </c>
      <c r="M6" s="54">
        <f>SUM(C6:L6)</f>
        <v>24000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6022820</v>
      </c>
      <c r="D8" s="33">
        <f>SUM(D3:D7)</f>
        <v>0</v>
      </c>
      <c r="E8" s="33">
        <f>SUM(E3:E7)</f>
        <v>0</v>
      </c>
      <c r="F8" s="33">
        <f t="shared" ref="F8:M8" si="0">SUM(F3:F7)</f>
        <v>0</v>
      </c>
      <c r="G8" s="33">
        <f t="shared" si="0"/>
        <v>42624024</v>
      </c>
      <c r="H8" s="33">
        <f t="shared" si="0"/>
        <v>3420000</v>
      </c>
      <c r="I8" s="33">
        <f t="shared" si="0"/>
        <v>0</v>
      </c>
      <c r="J8" s="33">
        <f t="shared" si="0"/>
        <v>24800000</v>
      </c>
      <c r="K8" s="33">
        <f t="shared" si="0"/>
        <v>6000000</v>
      </c>
      <c r="L8" s="33">
        <f t="shared" si="0"/>
        <v>0</v>
      </c>
      <c r="M8" s="33">
        <f t="shared" si="0"/>
        <v>82866844</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22066436</v>
      </c>
      <c r="D14" s="54">
        <f>'COG-FF'!M40</f>
        <v>13438400</v>
      </c>
      <c r="E14" s="54">
        <f>'COG-FF'!M105</f>
        <v>12646000</v>
      </c>
      <c r="F14" s="54">
        <f>SUM('COG-FF'!M190-'COG-FF'!M226)</f>
        <v>4704600</v>
      </c>
      <c r="G14" s="54"/>
      <c r="H14" s="54"/>
      <c r="I14" s="54"/>
      <c r="J14" s="54">
        <f>'COG-FF'!M387+'COG-FF'!M393</f>
        <v>0</v>
      </c>
      <c r="K14" s="54">
        <f>'COG-FF'!M407+'COG-FF'!M416+'COG-FF'!M419+'COG-FF'!M422+'COG-FF'!M424</f>
        <v>0</v>
      </c>
      <c r="L14" s="54">
        <f>SUM(C14:K14)</f>
        <v>52855436</v>
      </c>
      <c r="M14" s="92"/>
    </row>
    <row r="15" spans="1:13" x14ac:dyDescent="0.25">
      <c r="A15" s="87">
        <v>2</v>
      </c>
      <c r="B15" s="88" t="s">
        <v>2750</v>
      </c>
      <c r="C15" s="54"/>
      <c r="D15" s="54"/>
      <c r="E15" s="54"/>
      <c r="F15" s="54"/>
      <c r="G15" s="54">
        <f>'COG-FF'!M250</f>
        <v>304000</v>
      </c>
      <c r="H15" s="54">
        <f>'COG-FF'!M309</f>
        <v>29683408</v>
      </c>
      <c r="I15" s="54">
        <f>'COG-FF'!M331</f>
        <v>0</v>
      </c>
      <c r="J15" s="54"/>
      <c r="K15" s="54"/>
      <c r="L15" s="54">
        <f>SUM(C15:K15)</f>
        <v>29987408</v>
      </c>
      <c r="M15" s="92"/>
    </row>
    <row r="16" spans="1:13" x14ac:dyDescent="0.25">
      <c r="A16" s="87">
        <v>3</v>
      </c>
      <c r="B16" s="88" t="s">
        <v>2751</v>
      </c>
      <c r="C16" s="54"/>
      <c r="D16" s="54"/>
      <c r="E16" s="54"/>
      <c r="F16" s="54"/>
      <c r="G16" s="54"/>
      <c r="H16" s="54"/>
      <c r="I16" s="54"/>
      <c r="J16" s="54"/>
      <c r="K16" s="54">
        <f>'COG-FF'!M398+'COG-FF'!M427</f>
        <v>0</v>
      </c>
      <c r="L16" s="54">
        <f>SUM(C16:K16)</f>
        <v>0</v>
      </c>
      <c r="M16" s="92"/>
    </row>
    <row r="17" spans="1:13" x14ac:dyDescent="0.25">
      <c r="A17" s="87">
        <v>4</v>
      </c>
      <c r="B17" s="88" t="s">
        <v>2395</v>
      </c>
      <c r="C17" s="54"/>
      <c r="D17" s="54"/>
      <c r="E17" s="54"/>
      <c r="F17" s="54">
        <f>'COG-FF'!M226</f>
        <v>24000</v>
      </c>
      <c r="G17" s="54"/>
      <c r="H17" s="54"/>
      <c r="I17" s="54"/>
      <c r="J17" s="54"/>
      <c r="K17" s="54"/>
      <c r="L17" s="54">
        <f>SUM(C17:K17)</f>
        <v>24000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22066436</v>
      </c>
      <c r="D19" s="33">
        <f t="shared" si="1"/>
        <v>13438400</v>
      </c>
      <c r="E19" s="33">
        <f t="shared" si="1"/>
        <v>12646000</v>
      </c>
      <c r="F19" s="33">
        <f t="shared" si="1"/>
        <v>4728600</v>
      </c>
      <c r="G19" s="33">
        <f t="shared" si="1"/>
        <v>304000</v>
      </c>
      <c r="H19" s="33">
        <f t="shared" si="1"/>
        <v>29683408</v>
      </c>
      <c r="I19" s="33">
        <f t="shared" si="1"/>
        <v>0</v>
      </c>
      <c r="J19" s="33">
        <f t="shared" si="1"/>
        <v>0</v>
      </c>
      <c r="K19" s="33">
        <f t="shared" si="1"/>
        <v>0</v>
      </c>
      <c r="L19" s="33">
        <f t="shared" si="1"/>
        <v>82866844</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82866844</v>
      </c>
    </row>
    <row r="4" spans="1:5" ht="15" customHeight="1" x14ac:dyDescent="0.25">
      <c r="A4" s="113">
        <v>11</v>
      </c>
      <c r="B4" s="114" t="s">
        <v>2753</v>
      </c>
      <c r="C4" s="38">
        <f>SUM(C5:C6)</f>
        <v>82866844</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82866844</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0</v>
      </c>
    </row>
    <row r="13" spans="1:5" x14ac:dyDescent="0.25">
      <c r="A13" s="115">
        <v>131</v>
      </c>
      <c r="B13" s="88" t="s">
        <v>2761</v>
      </c>
      <c r="C13" s="54">
        <f>SUMIF('MIR-IG'!$F$3:$F$202,CF!E13,'MIR-IG'!$AC$3:$AC$202)</f>
        <v>0</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0</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0</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82866844</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82866844</v>
      </c>
      <c r="CC2">
        <f>FU!AB80</f>
        <v>-1</v>
      </c>
      <c r="CD2">
        <f>FU!AD80</f>
        <v>0</v>
      </c>
      <c r="CE2">
        <f>FU!U84</f>
        <v>2</v>
      </c>
      <c r="CF2">
        <f>FU!W85</f>
        <v>42180000</v>
      </c>
      <c r="CG2">
        <f>FU!W87</f>
        <v>0</v>
      </c>
      <c r="CH2" t="e">
        <f>FU!AB84</f>
        <v>#DIV/0!</v>
      </c>
      <c r="CI2">
        <f>FU!AD84</f>
        <v>0</v>
      </c>
      <c r="CJ2">
        <f>FU!U88</f>
        <v>2</v>
      </c>
      <c r="CK2">
        <f>FU!W89</f>
        <v>24800000</v>
      </c>
      <c r="CL2">
        <f>FU!W91</f>
        <v>0</v>
      </c>
      <c r="CM2" t="e">
        <f>FU!AB88</f>
        <v>#DIV/0!</v>
      </c>
      <c r="CN2">
        <f>FU!AD88</f>
        <v>0</v>
      </c>
      <c r="CO2">
        <f>FU!U92</f>
        <v>0</v>
      </c>
      <c r="CP2" t="str">
        <f>FU!W92</f>
        <v>N/A</v>
      </c>
      <c r="CQ2" t="str">
        <f>FU!AB92</f>
        <v>N/A</v>
      </c>
      <c r="CR2">
        <f>FU!AD92</f>
        <v>0</v>
      </c>
      <c r="CS2">
        <f>FU!U96</f>
        <v>2</v>
      </c>
      <c r="CT2">
        <f>FU!U97</f>
        <v>1</v>
      </c>
      <c r="CU2" t="e">
        <f>FU!U98</f>
        <v>#DIV/0!</v>
      </c>
      <c r="CV2">
        <f>FU!X96</f>
        <v>86290186</v>
      </c>
      <c r="CW2">
        <f>FU!X97</f>
        <v>0</v>
      </c>
      <c r="CX2">
        <f>FU!X98</f>
        <v>0</v>
      </c>
      <c r="CY2">
        <f>FU!AB96</f>
        <v>4.1311359703767758E-2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52066844</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86290186</v>
      </c>
      <c r="ED2">
        <f>FU!X120</f>
        <v>0</v>
      </c>
      <c r="EE2">
        <f>FU!X121</f>
        <v>0</v>
      </c>
      <c r="EF2">
        <f>FU!AB119</f>
        <v>4.1311359703767758E-2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82866844</v>
      </c>
      <c r="FJ2">
        <f>FU!W143</f>
        <v>82866844</v>
      </c>
      <c r="FK2" s="242">
        <f>FU!AB140</f>
        <v>0</v>
      </c>
      <c r="FL2">
        <f>FU!AD140</f>
        <v>0</v>
      </c>
      <c r="FM2">
        <f>FU!U144</f>
        <v>1</v>
      </c>
      <c r="FN2">
        <f>FU!W145</f>
        <v>82866844</v>
      </c>
      <c r="FO2">
        <f>FU!W147</f>
        <v>0</v>
      </c>
      <c r="FP2">
        <f>FU!AB144</f>
        <v>0</v>
      </c>
      <c r="FQ2">
        <f>FU!AD144</f>
        <v>0</v>
      </c>
      <c r="FR2" t="e">
        <f>FU!U148</f>
        <v>#DIV/0!</v>
      </c>
      <c r="FS2">
        <f>FU!W149</f>
        <v>0</v>
      </c>
      <c r="FT2">
        <f>FU!W151</f>
        <v>22066436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82866844</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4744700</v>
      </c>
    </row>
    <row r="5" spans="1:221" x14ac:dyDescent="0.25">
      <c r="A5">
        <v>1100</v>
      </c>
      <c r="B5" t="s">
        <v>509</v>
      </c>
      <c r="D5" s="109">
        <f>'CRI-M'!P3</f>
        <v>500</v>
      </c>
    </row>
    <row r="6" spans="1:221" x14ac:dyDescent="0.25">
      <c r="A6">
        <v>1101</v>
      </c>
      <c r="B6" t="s">
        <v>432</v>
      </c>
      <c r="C6">
        <v>11</v>
      </c>
      <c r="D6" s="109">
        <f>'CRI-M'!P4</f>
        <v>500</v>
      </c>
    </row>
    <row r="7" spans="1:221" x14ac:dyDescent="0.25">
      <c r="A7">
        <v>1200</v>
      </c>
      <c r="B7" t="s">
        <v>510</v>
      </c>
      <c r="D7" s="109">
        <f>'CRI-M'!P5</f>
        <v>4650000</v>
      </c>
    </row>
    <row r="8" spans="1:221" x14ac:dyDescent="0.25">
      <c r="A8">
        <v>1201</v>
      </c>
      <c r="B8" t="s">
        <v>433</v>
      </c>
      <c r="C8">
        <v>11</v>
      </c>
      <c r="D8" s="109">
        <f>'CRI-M'!P6</f>
        <v>2250000</v>
      </c>
    </row>
    <row r="9" spans="1:221" x14ac:dyDescent="0.25">
      <c r="A9">
        <v>1202</v>
      </c>
      <c r="B9" t="s">
        <v>511</v>
      </c>
      <c r="C9">
        <v>11</v>
      </c>
      <c r="D9" s="109">
        <f>'CRI-M'!P7</f>
        <v>2400000</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52200</v>
      </c>
    </row>
    <row r="16" spans="1:221" x14ac:dyDescent="0.25">
      <c r="A16">
        <v>1701</v>
      </c>
      <c r="B16" t="s">
        <v>435</v>
      </c>
      <c r="C16">
        <v>11</v>
      </c>
      <c r="D16" s="109">
        <f>'CRI-M'!P14</f>
        <v>42000</v>
      </c>
    </row>
    <row r="17" spans="1:4" x14ac:dyDescent="0.25">
      <c r="A17">
        <v>1702</v>
      </c>
      <c r="B17" t="s">
        <v>517</v>
      </c>
      <c r="C17">
        <v>11</v>
      </c>
      <c r="D17" s="109">
        <f>'CRI-M'!P15</f>
        <v>0</v>
      </c>
    </row>
    <row r="18" spans="1:4" x14ac:dyDescent="0.25">
      <c r="A18">
        <v>1703</v>
      </c>
      <c r="B18" t="s">
        <v>436</v>
      </c>
      <c r="C18">
        <v>11</v>
      </c>
      <c r="D18" s="109">
        <f>'CRI-M'!P16</f>
        <v>4200</v>
      </c>
    </row>
    <row r="19" spans="1:4" x14ac:dyDescent="0.25">
      <c r="A19">
        <v>1704</v>
      </c>
      <c r="B19" t="s">
        <v>518</v>
      </c>
      <c r="C19">
        <v>11</v>
      </c>
      <c r="D19" s="109">
        <f>'CRI-M'!P17</f>
        <v>6000</v>
      </c>
    </row>
    <row r="20" spans="1:4" x14ac:dyDescent="0.25">
      <c r="A20">
        <v>1709</v>
      </c>
      <c r="B20" t="s">
        <v>437</v>
      </c>
      <c r="C20">
        <v>11</v>
      </c>
      <c r="D20" s="109">
        <f>'CRI-M'!P18</f>
        <v>0</v>
      </c>
    </row>
    <row r="21" spans="1:4" x14ac:dyDescent="0.25">
      <c r="A21">
        <v>1800</v>
      </c>
      <c r="B21" t="s">
        <v>519</v>
      </c>
      <c r="D21" s="109">
        <f>'CRI-M'!P19</f>
        <v>42000</v>
      </c>
    </row>
    <row r="22" spans="1:4" x14ac:dyDescent="0.25">
      <c r="A22">
        <v>1801</v>
      </c>
      <c r="B22" t="s">
        <v>519</v>
      </c>
      <c r="C22">
        <v>11</v>
      </c>
      <c r="D22" s="109">
        <f>'CRI-M'!P20</f>
        <v>42000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1182120</v>
      </c>
    </row>
    <row r="33" spans="1:4" x14ac:dyDescent="0.25">
      <c r="A33">
        <v>4100</v>
      </c>
      <c r="B33" t="s">
        <v>526</v>
      </c>
      <c r="D33" s="109">
        <f>'CRI-M'!P35</f>
        <v>187000</v>
      </c>
    </row>
    <row r="34" spans="1:4" x14ac:dyDescent="0.25">
      <c r="A34">
        <v>4101</v>
      </c>
      <c r="B34" t="s">
        <v>527</v>
      </c>
      <c r="C34">
        <v>11</v>
      </c>
      <c r="D34" s="109">
        <f>'CRI-M'!P36</f>
        <v>150000</v>
      </c>
    </row>
    <row r="35" spans="1:4" x14ac:dyDescent="0.25">
      <c r="A35">
        <v>4102</v>
      </c>
      <c r="B35" t="s">
        <v>528</v>
      </c>
      <c r="C35">
        <v>11</v>
      </c>
      <c r="D35" s="109">
        <f>'CRI-M'!P37</f>
        <v>1000</v>
      </c>
    </row>
    <row r="36" spans="1:4" x14ac:dyDescent="0.25">
      <c r="A36">
        <v>4103</v>
      </c>
      <c r="B36" t="s">
        <v>529</v>
      </c>
      <c r="C36">
        <v>11</v>
      </c>
      <c r="D36" s="109">
        <f>'CRI-M'!P38</f>
        <v>36000</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989120</v>
      </c>
    </row>
    <row r="40" spans="1:4" x14ac:dyDescent="0.25">
      <c r="A40">
        <v>4301</v>
      </c>
      <c r="B40" t="s">
        <v>533</v>
      </c>
      <c r="C40">
        <v>11</v>
      </c>
      <c r="D40" s="109">
        <f>'CRI-M'!P42</f>
        <v>115020</v>
      </c>
    </row>
    <row r="41" spans="1:4" x14ac:dyDescent="0.25">
      <c r="A41">
        <v>4302</v>
      </c>
      <c r="B41" t="s">
        <v>534</v>
      </c>
      <c r="C41">
        <v>11</v>
      </c>
      <c r="D41" s="109">
        <f>'CRI-M'!P43</f>
        <v>1800</v>
      </c>
    </row>
    <row r="42" spans="1:4" x14ac:dyDescent="0.25">
      <c r="A42">
        <v>4303</v>
      </c>
      <c r="B42" t="s">
        <v>535</v>
      </c>
      <c r="C42">
        <v>11</v>
      </c>
      <c r="D42" s="109">
        <f>'CRI-M'!P44</f>
        <v>30000</v>
      </c>
    </row>
    <row r="43" spans="1:4" x14ac:dyDescent="0.25">
      <c r="A43">
        <v>4304</v>
      </c>
      <c r="B43" t="s">
        <v>536</v>
      </c>
      <c r="C43">
        <v>11</v>
      </c>
      <c r="D43" s="109">
        <f>'CRI-M'!P45</f>
        <v>0</v>
      </c>
    </row>
    <row r="44" spans="1:4" x14ac:dyDescent="0.25">
      <c r="A44">
        <v>4305</v>
      </c>
      <c r="B44" t="s">
        <v>537</v>
      </c>
      <c r="C44">
        <v>11</v>
      </c>
      <c r="D44" s="109">
        <f>'CRI-M'!P46</f>
        <v>1800</v>
      </c>
    </row>
    <row r="45" spans="1:4" x14ac:dyDescent="0.25">
      <c r="A45">
        <v>4306</v>
      </c>
      <c r="B45" t="s">
        <v>538</v>
      </c>
      <c r="C45">
        <v>11</v>
      </c>
      <c r="D45" s="109">
        <f>'CRI-M'!P47</f>
        <v>0</v>
      </c>
    </row>
    <row r="46" spans="1:4" x14ac:dyDescent="0.25">
      <c r="A46">
        <v>4307</v>
      </c>
      <c r="B46" t="s">
        <v>539</v>
      </c>
      <c r="C46">
        <v>11</v>
      </c>
      <c r="D46" s="109">
        <f>'CRI-M'!P48</f>
        <v>0</v>
      </c>
    </row>
    <row r="47" spans="1:4" x14ac:dyDescent="0.25">
      <c r="A47">
        <v>4308</v>
      </c>
      <c r="B47" t="s">
        <v>540</v>
      </c>
      <c r="C47">
        <v>11</v>
      </c>
      <c r="D47" s="109">
        <f>'CRI-M'!P49</f>
        <v>0</v>
      </c>
    </row>
    <row r="48" spans="1:4" x14ac:dyDescent="0.25">
      <c r="A48">
        <v>4309</v>
      </c>
      <c r="B48" t="s">
        <v>541</v>
      </c>
      <c r="C48">
        <v>11</v>
      </c>
      <c r="D48" s="109">
        <f>'CRI-M'!P50</f>
        <v>500</v>
      </c>
    </row>
    <row r="49" spans="1:4" x14ac:dyDescent="0.25">
      <c r="A49">
        <v>4310</v>
      </c>
      <c r="B49" t="s">
        <v>542</v>
      </c>
      <c r="C49">
        <v>11</v>
      </c>
      <c r="D49" s="109">
        <f>'CRI-M'!P51</f>
        <v>354000</v>
      </c>
    </row>
    <row r="50" spans="1:4" x14ac:dyDescent="0.25">
      <c r="A50">
        <v>4311</v>
      </c>
      <c r="B50" t="s">
        <v>543</v>
      </c>
      <c r="C50">
        <v>11</v>
      </c>
      <c r="D50" s="109">
        <f>'CRI-M'!P52</f>
        <v>0</v>
      </c>
    </row>
    <row r="51" spans="1:4" x14ac:dyDescent="0.25">
      <c r="A51">
        <v>4312</v>
      </c>
      <c r="B51" t="s">
        <v>544</v>
      </c>
      <c r="C51">
        <v>11</v>
      </c>
      <c r="D51" s="109">
        <f>'CRI-M'!P53</f>
        <v>420000</v>
      </c>
    </row>
    <row r="52" spans="1:4" x14ac:dyDescent="0.25">
      <c r="A52">
        <v>4313</v>
      </c>
      <c r="B52" t="s">
        <v>545</v>
      </c>
      <c r="C52">
        <v>11</v>
      </c>
      <c r="D52" s="109">
        <f>'CRI-M'!P54</f>
        <v>6000</v>
      </c>
    </row>
    <row r="53" spans="1:4" x14ac:dyDescent="0.25">
      <c r="A53">
        <v>4314</v>
      </c>
      <c r="B53" t="s">
        <v>546</v>
      </c>
      <c r="C53">
        <v>11</v>
      </c>
      <c r="D53" s="109">
        <f>'CRI-M'!P55</f>
        <v>60000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6000</v>
      </c>
    </row>
    <row r="57" spans="1:4" x14ac:dyDescent="0.25">
      <c r="A57">
        <v>4501</v>
      </c>
      <c r="B57" t="s">
        <v>435</v>
      </c>
      <c r="C57">
        <v>11</v>
      </c>
      <c r="D57" s="109">
        <f>'CRI-M'!P59</f>
        <v>3000</v>
      </c>
    </row>
    <row r="58" spans="1:4" x14ac:dyDescent="0.25">
      <c r="A58">
        <v>4502</v>
      </c>
      <c r="B58" t="s">
        <v>517</v>
      </c>
      <c r="C58">
        <v>11</v>
      </c>
      <c r="D58" s="109">
        <f>'CRI-M'!P60</f>
        <v>0</v>
      </c>
    </row>
    <row r="59" spans="1:4" x14ac:dyDescent="0.25">
      <c r="A59">
        <v>4503</v>
      </c>
      <c r="B59" t="s">
        <v>436</v>
      </c>
      <c r="C59">
        <v>11</v>
      </c>
      <c r="D59" s="109">
        <f>'CRI-M'!P61</f>
        <v>1800</v>
      </c>
    </row>
    <row r="60" spans="1:4" x14ac:dyDescent="0.25">
      <c r="A60">
        <v>4504</v>
      </c>
      <c r="B60" t="s">
        <v>518</v>
      </c>
      <c r="C60">
        <v>11</v>
      </c>
      <c r="D60" s="109">
        <f>'CRI-M'!P62</f>
        <v>1200</v>
      </c>
    </row>
    <row r="61" spans="1:4" x14ac:dyDescent="0.25">
      <c r="A61">
        <v>4509</v>
      </c>
      <c r="B61" t="s">
        <v>437</v>
      </c>
      <c r="C61">
        <v>11</v>
      </c>
      <c r="D61" s="109">
        <f>'CRI-M'!P63</f>
        <v>0</v>
      </c>
    </row>
    <row r="62" spans="1:4" x14ac:dyDescent="0.25">
      <c r="A62">
        <v>5000</v>
      </c>
      <c r="B62" t="s">
        <v>441</v>
      </c>
      <c r="D62" s="109">
        <f>'CRI-M'!P66</f>
        <v>9600</v>
      </c>
    </row>
    <row r="63" spans="1:4" x14ac:dyDescent="0.25">
      <c r="A63">
        <v>5100</v>
      </c>
      <c r="B63" t="s">
        <v>501</v>
      </c>
      <c r="D63" s="109">
        <f>'CRI-M'!P67</f>
        <v>9600</v>
      </c>
    </row>
    <row r="64" spans="1:4" x14ac:dyDescent="0.25">
      <c r="A64">
        <v>5101</v>
      </c>
      <c r="B64" t="s">
        <v>549</v>
      </c>
      <c r="C64">
        <v>11</v>
      </c>
      <c r="D64" s="109">
        <f>'CRI-M'!P68</f>
        <v>8400</v>
      </c>
    </row>
    <row r="65" spans="1:4" x14ac:dyDescent="0.25">
      <c r="A65">
        <v>5102</v>
      </c>
      <c r="B65" t="s">
        <v>442</v>
      </c>
      <c r="C65">
        <v>11</v>
      </c>
      <c r="D65" s="109">
        <f>'CRI-M'!P69</f>
        <v>1200</v>
      </c>
    </row>
    <row r="66" spans="1:4" x14ac:dyDescent="0.25">
      <c r="A66">
        <v>5200</v>
      </c>
      <c r="B66" t="s">
        <v>550</v>
      </c>
      <c r="D66" s="109">
        <f>'CRI-M'!P70</f>
        <v>0</v>
      </c>
    </row>
    <row r="67" spans="1:4" x14ac:dyDescent="0.25">
      <c r="A67">
        <v>6000</v>
      </c>
      <c r="B67" t="s">
        <v>443</v>
      </c>
      <c r="D67" s="109">
        <f>'CRI-M'!P73</f>
        <v>86400</v>
      </c>
    </row>
    <row r="68" spans="1:4" x14ac:dyDescent="0.25">
      <c r="A68">
        <v>6100</v>
      </c>
      <c r="B68" t="s">
        <v>502</v>
      </c>
      <c r="D68" s="109">
        <f>'CRI-M'!P74</f>
        <v>86400</v>
      </c>
    </row>
    <row r="69" spans="1:4" x14ac:dyDescent="0.25">
      <c r="A69">
        <v>6101</v>
      </c>
      <c r="B69" t="s">
        <v>551</v>
      </c>
      <c r="C69">
        <v>11</v>
      </c>
      <c r="D69" s="109">
        <f>'CRI-M'!P75</f>
        <v>2400</v>
      </c>
    </row>
    <row r="70" spans="1:4" x14ac:dyDescent="0.25">
      <c r="A70">
        <v>6102</v>
      </c>
      <c r="B70" t="s">
        <v>552</v>
      </c>
      <c r="C70">
        <v>11</v>
      </c>
      <c r="D70" s="109">
        <f>'CRI-M'!P76</f>
        <v>0</v>
      </c>
    </row>
    <row r="71" spans="1:4" x14ac:dyDescent="0.25">
      <c r="A71">
        <v>6103</v>
      </c>
      <c r="B71" t="s">
        <v>553</v>
      </c>
      <c r="C71">
        <v>11</v>
      </c>
      <c r="D71" s="109">
        <f>'CRI-M'!P77</f>
        <v>84000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76844024</v>
      </c>
    </row>
    <row r="96" spans="1:4" x14ac:dyDescent="0.25">
      <c r="A96">
        <v>8100</v>
      </c>
      <c r="B96" t="s">
        <v>568</v>
      </c>
      <c r="D96" s="109">
        <f>'CRI-M'!P104</f>
        <v>45600000</v>
      </c>
    </row>
    <row r="97" spans="1:4" x14ac:dyDescent="0.25">
      <c r="A97">
        <v>8101</v>
      </c>
      <c r="B97" t="s">
        <v>569</v>
      </c>
      <c r="C97">
        <v>15</v>
      </c>
      <c r="D97" s="109">
        <f>'CRI-M'!P105</f>
        <v>36000000</v>
      </c>
    </row>
    <row r="98" spans="1:4" x14ac:dyDescent="0.25">
      <c r="A98">
        <v>8102</v>
      </c>
      <c r="B98" t="s">
        <v>570</v>
      </c>
      <c r="C98">
        <v>15</v>
      </c>
      <c r="D98" s="109">
        <f>'CRI-M'!P106</f>
        <v>1980000</v>
      </c>
    </row>
    <row r="99" spans="1:4" x14ac:dyDescent="0.25">
      <c r="A99">
        <v>8103</v>
      </c>
      <c r="B99" t="s">
        <v>571</v>
      </c>
      <c r="C99">
        <v>15</v>
      </c>
      <c r="D99" s="109">
        <f>'CRI-M'!P107</f>
        <v>300000</v>
      </c>
    </row>
    <row r="100" spans="1:4" x14ac:dyDescent="0.25">
      <c r="A100">
        <v>8104</v>
      </c>
      <c r="B100" t="s">
        <v>572</v>
      </c>
      <c r="C100">
        <v>15</v>
      </c>
      <c r="D100" s="109">
        <f>'CRI-M'!P108</f>
        <v>1860000</v>
      </c>
    </row>
    <row r="101" spans="1:4" x14ac:dyDescent="0.25">
      <c r="A101">
        <v>8105</v>
      </c>
      <c r="B101" t="s">
        <v>573</v>
      </c>
      <c r="C101">
        <v>15</v>
      </c>
      <c r="D101" s="109">
        <f>'CRI-M'!P109</f>
        <v>0</v>
      </c>
    </row>
    <row r="102" spans="1:4" x14ac:dyDescent="0.25">
      <c r="A102">
        <v>8106</v>
      </c>
      <c r="B102" t="s">
        <v>574</v>
      </c>
      <c r="C102">
        <v>15</v>
      </c>
      <c r="D102" s="109">
        <f>'CRI-M'!P110</f>
        <v>60000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1440000</v>
      </c>
    </row>
    <row r="106" spans="1:4" x14ac:dyDescent="0.25">
      <c r="A106">
        <v>8110</v>
      </c>
      <c r="B106" t="s">
        <v>578</v>
      </c>
      <c r="C106">
        <v>15</v>
      </c>
      <c r="D106" s="109">
        <f>'CRI-M'!P114</f>
        <v>540000</v>
      </c>
    </row>
    <row r="107" spans="1:4" x14ac:dyDescent="0.25">
      <c r="A107">
        <v>8111</v>
      </c>
      <c r="B107" t="s">
        <v>579</v>
      </c>
      <c r="C107">
        <v>15</v>
      </c>
      <c r="D107" s="109">
        <f>'CRI-M'!P115</f>
        <v>0</v>
      </c>
    </row>
    <row r="108" spans="1:4" x14ac:dyDescent="0.25">
      <c r="A108">
        <v>8112</v>
      </c>
      <c r="B108" t="s">
        <v>580</v>
      </c>
      <c r="C108">
        <v>16</v>
      </c>
      <c r="D108" s="109">
        <f>'CRI-M'!P116</f>
        <v>3420000</v>
      </c>
    </row>
    <row r="109" spans="1:4" x14ac:dyDescent="0.25">
      <c r="A109">
        <v>8200</v>
      </c>
      <c r="B109" t="s">
        <v>581</v>
      </c>
      <c r="D109" s="109">
        <f>'CRI-M'!P117</f>
        <v>24800000</v>
      </c>
    </row>
    <row r="110" spans="1:4" x14ac:dyDescent="0.25">
      <c r="A110">
        <v>8201</v>
      </c>
      <c r="B110" t="s">
        <v>582</v>
      </c>
      <c r="C110">
        <v>25</v>
      </c>
      <c r="D110" s="109">
        <f>'CRI-M'!P118</f>
        <v>14000000</v>
      </c>
    </row>
    <row r="111" spans="1:4" x14ac:dyDescent="0.25">
      <c r="A111">
        <v>8202</v>
      </c>
      <c r="B111" t="s">
        <v>583</v>
      </c>
      <c r="C111">
        <v>25</v>
      </c>
      <c r="D111" s="109">
        <f>'CRI-M'!P119</f>
        <v>10800000</v>
      </c>
    </row>
    <row r="112" spans="1:4" x14ac:dyDescent="0.25">
      <c r="A112">
        <v>8300</v>
      </c>
      <c r="B112" t="s">
        <v>584</v>
      </c>
      <c r="D112" s="109">
        <f>'CRI-M'!P120</f>
        <v>6000000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6000000</v>
      </c>
    </row>
    <row r="119" spans="1:4" x14ac:dyDescent="0.25">
      <c r="A119">
        <v>8400</v>
      </c>
      <c r="B119" t="s">
        <v>444</v>
      </c>
      <c r="D119" s="109">
        <f>'CRI-M'!P127</f>
        <v>444024</v>
      </c>
    </row>
    <row r="120" spans="1:4" x14ac:dyDescent="0.25">
      <c r="A120">
        <v>8401</v>
      </c>
      <c r="B120" t="s">
        <v>588</v>
      </c>
      <c r="C120">
        <v>15</v>
      </c>
      <c r="D120" s="109">
        <f>'CRI-M'!P128</f>
        <v>24</v>
      </c>
    </row>
    <row r="121" spans="1:4" x14ac:dyDescent="0.25">
      <c r="A121">
        <v>8402</v>
      </c>
      <c r="B121" t="s">
        <v>589</v>
      </c>
      <c r="C121">
        <v>15</v>
      </c>
      <c r="D121" s="109">
        <f>'CRI-M'!P129</f>
        <v>144000</v>
      </c>
    </row>
    <row r="122" spans="1:4" x14ac:dyDescent="0.25">
      <c r="A122">
        <v>8403</v>
      </c>
      <c r="B122" t="s">
        <v>590</v>
      </c>
      <c r="C122">
        <v>15</v>
      </c>
      <c r="D122" s="109">
        <f>'CRI-M'!P130</f>
        <v>300000</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82866844</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82866844</v>
      </c>
    </row>
    <row r="160" spans="1:4" x14ac:dyDescent="0.25">
      <c r="A160" t="s">
        <v>504</v>
      </c>
      <c r="D160" s="109">
        <f>'CRI-M'!P157</f>
        <v>82866844</v>
      </c>
    </row>
    <row r="161" spans="1:4" x14ac:dyDescent="0.25">
      <c r="A161">
        <v>1000</v>
      </c>
      <c r="B161" t="s">
        <v>19</v>
      </c>
      <c r="D161" s="109">
        <f>'COG-M'!P2</f>
        <v>22066436</v>
      </c>
    </row>
    <row r="162" spans="1:4" x14ac:dyDescent="0.25">
      <c r="A162">
        <v>1100</v>
      </c>
      <c r="B162" t="s">
        <v>20</v>
      </c>
      <c r="D162" s="109">
        <f>'COG-M'!P3</f>
        <v>10763616</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1260000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9503616</v>
      </c>
    </row>
    <row r="179" spans="1:4" x14ac:dyDescent="0.25">
      <c r="C179">
        <v>16</v>
      </c>
      <c r="D179" s="109">
        <f>'COG-M'!P20</f>
        <v>0</v>
      </c>
    </row>
    <row r="180" spans="1:4" x14ac:dyDescent="0.25">
      <c r="C180">
        <v>17</v>
      </c>
      <c r="D180" s="109">
        <f>'COG-M'!P21</f>
        <v>0</v>
      </c>
    </row>
    <row r="181" spans="1:4" x14ac:dyDescent="0.25">
      <c r="C181">
        <v>25</v>
      </c>
      <c r="D181" s="109">
        <f>'COG-M'!P22</f>
        <v>0</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7762820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2962820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4800000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3540000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3000000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0</v>
      </c>
    </row>
    <row r="242" spans="1:4" x14ac:dyDescent="0.25">
      <c r="C242">
        <v>16</v>
      </c>
      <c r="D242" s="109">
        <f>'COG-M'!P83</f>
        <v>0</v>
      </c>
    </row>
    <row r="243" spans="1:4" x14ac:dyDescent="0.25">
      <c r="C243">
        <v>17</v>
      </c>
      <c r="D243" s="109">
        <f>'COG-M'!P84</f>
        <v>0</v>
      </c>
    </row>
    <row r="244" spans="1:4" x14ac:dyDescent="0.25">
      <c r="C244">
        <v>25</v>
      </c>
      <c r="D244" s="109">
        <f>'COG-M'!P85</f>
        <v>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60000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240000</v>
      </c>
    </row>
    <row r="252" spans="1:4" x14ac:dyDescent="0.25">
      <c r="C252">
        <v>16</v>
      </c>
      <c r="D252" s="109">
        <f>'COG-M'!P93</f>
        <v>0</v>
      </c>
    </row>
    <row r="253" spans="1:4" x14ac:dyDescent="0.25">
      <c r="C253">
        <v>17</v>
      </c>
      <c r="D253" s="109">
        <f>'COG-M'!P94</f>
        <v>0</v>
      </c>
    </row>
    <row r="254" spans="1:4" x14ac:dyDescent="0.25">
      <c r="C254">
        <v>25</v>
      </c>
      <c r="D254" s="109">
        <f>'COG-M'!P95</f>
        <v>240000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13438400</v>
      </c>
    </row>
    <row r="424" spans="1:4" x14ac:dyDescent="0.25">
      <c r="A424">
        <v>2100</v>
      </c>
      <c r="B424" t="s">
        <v>56</v>
      </c>
      <c r="D424" s="109">
        <f>'COG-M'!P265</f>
        <v>667200</v>
      </c>
    </row>
    <row r="425" spans="1:4" x14ac:dyDescent="0.25">
      <c r="A425">
        <v>211</v>
      </c>
      <c r="B425" t="s">
        <v>57</v>
      </c>
      <c r="C425">
        <v>11</v>
      </c>
      <c r="D425" s="109">
        <f>'COG-M'!P266</f>
        <v>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420000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6000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1200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180000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60000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900000</v>
      </c>
    </row>
    <row r="506" spans="1:4" x14ac:dyDescent="0.25">
      <c r="A506">
        <v>221</v>
      </c>
      <c r="B506" t="s">
        <v>66</v>
      </c>
      <c r="C506">
        <v>11</v>
      </c>
      <c r="D506" s="109">
        <f>'COG-M'!P347</f>
        <v>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420000</v>
      </c>
    </row>
    <row r="511" spans="1:4" x14ac:dyDescent="0.25">
      <c r="C511">
        <v>16</v>
      </c>
      <c r="D511" s="109">
        <f>'COG-M'!P352</f>
        <v>0</v>
      </c>
    </row>
    <row r="512" spans="1:4" x14ac:dyDescent="0.25">
      <c r="C512">
        <v>17</v>
      </c>
      <c r="D512" s="109">
        <f>'COG-M'!P353</f>
        <v>0</v>
      </c>
    </row>
    <row r="513" spans="1:4" x14ac:dyDescent="0.25">
      <c r="C513">
        <v>25</v>
      </c>
      <c r="D513" s="109">
        <f>'COG-M'!P354</f>
        <v>480000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984000</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36000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216000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1200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4800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60000</v>
      </c>
    </row>
    <row r="602" spans="1:4" x14ac:dyDescent="0.25">
      <c r="C602">
        <v>16</v>
      </c>
      <c r="D602" s="109">
        <f>'COG-M'!P443</f>
        <v>0</v>
      </c>
    </row>
    <row r="603" spans="1:4" x14ac:dyDescent="0.25">
      <c r="C603">
        <v>17</v>
      </c>
      <c r="D603" s="109">
        <f>'COG-M'!P444</f>
        <v>0</v>
      </c>
    </row>
    <row r="604" spans="1:4" x14ac:dyDescent="0.25">
      <c r="C604">
        <v>25</v>
      </c>
      <c r="D604" s="109">
        <f>'COG-M'!P445</f>
        <v>360000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90000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60000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144000</v>
      </c>
    </row>
    <row r="632" spans="1:4" x14ac:dyDescent="0.25">
      <c r="C632">
        <v>16</v>
      </c>
      <c r="D632" s="109">
        <f>'COG-M'!P473</f>
        <v>0</v>
      </c>
    </row>
    <row r="633" spans="1:4" x14ac:dyDescent="0.25">
      <c r="C633">
        <v>17</v>
      </c>
      <c r="D633" s="109">
        <f>'COG-M'!P474</f>
        <v>0</v>
      </c>
    </row>
    <row r="634" spans="1:4" x14ac:dyDescent="0.25">
      <c r="C634">
        <v>25</v>
      </c>
      <c r="D634" s="109">
        <f>'COG-M'!P475</f>
        <v>12000</v>
      </c>
    </row>
    <row r="635" spans="1:4" x14ac:dyDescent="0.25">
      <c r="C635">
        <v>26</v>
      </c>
      <c r="D635" s="109">
        <f>'COG-M'!P476</f>
        <v>0</v>
      </c>
    </row>
    <row r="636" spans="1:4" x14ac:dyDescent="0.25">
      <c r="C636">
        <v>27</v>
      </c>
      <c r="D636" s="109">
        <f>'COG-M'!P477</f>
        <v>0</v>
      </c>
    </row>
    <row r="637" spans="1:4" x14ac:dyDescent="0.25">
      <c r="A637">
        <v>2500</v>
      </c>
      <c r="B637" t="s">
        <v>89</v>
      </c>
      <c r="D637" s="109">
        <f>'COG-M'!P478</f>
        <v>630000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120000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6000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300000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24000</v>
      </c>
    </row>
    <row r="693" spans="1:4" x14ac:dyDescent="0.25">
      <c r="C693">
        <v>16</v>
      </c>
      <c r="D693" s="109">
        <f>'COG-M'!P534</f>
        <v>0</v>
      </c>
    </row>
    <row r="694" spans="1:4" x14ac:dyDescent="0.25">
      <c r="C694">
        <v>17</v>
      </c>
      <c r="D694" s="109">
        <f>'COG-M'!P535</f>
        <v>0</v>
      </c>
    </row>
    <row r="695" spans="1:4" x14ac:dyDescent="0.25">
      <c r="C695">
        <v>25</v>
      </c>
      <c r="D695" s="109">
        <f>'COG-M'!P536</f>
        <v>180000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8820000</v>
      </c>
    </row>
    <row r="709" spans="1:4" x14ac:dyDescent="0.25">
      <c r="A709">
        <v>261</v>
      </c>
      <c r="B709" t="s">
        <v>98</v>
      </c>
      <c r="C709">
        <v>11</v>
      </c>
      <c r="D709" s="109">
        <f>'COG-M'!P550</f>
        <v>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4020000</v>
      </c>
    </row>
    <row r="714" spans="1:4" x14ac:dyDescent="0.25">
      <c r="C714">
        <v>16</v>
      </c>
      <c r="D714" s="109">
        <f>'COG-M'!P555</f>
        <v>0</v>
      </c>
    </row>
    <row r="715" spans="1:4" x14ac:dyDescent="0.25">
      <c r="C715">
        <v>17</v>
      </c>
      <c r="D715" s="109">
        <f>'COG-M'!P556</f>
        <v>0</v>
      </c>
    </row>
    <row r="716" spans="1:4" x14ac:dyDescent="0.25">
      <c r="C716">
        <v>25</v>
      </c>
      <c r="D716" s="109">
        <f>'COG-M'!P557</f>
        <v>4800000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144000</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6000</v>
      </c>
    </row>
    <row r="735" spans="1:4" x14ac:dyDescent="0.25">
      <c r="C735">
        <v>16</v>
      </c>
      <c r="D735" s="109">
        <f>'COG-M'!P576</f>
        <v>0</v>
      </c>
    </row>
    <row r="736" spans="1:4" x14ac:dyDescent="0.25">
      <c r="C736">
        <v>17</v>
      </c>
      <c r="D736" s="109">
        <f>'COG-M'!P577</f>
        <v>0</v>
      </c>
    </row>
    <row r="737" spans="1:4" x14ac:dyDescent="0.25">
      <c r="C737">
        <v>25</v>
      </c>
      <c r="D737" s="109">
        <f>'COG-M'!P578</f>
        <v>60000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78000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1293200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300000</v>
      </c>
    </row>
    <row r="818" spans="1:4" x14ac:dyDescent="0.25">
      <c r="C818">
        <v>17</v>
      </c>
      <c r="D818" s="109">
        <f>'COG-M'!P659</f>
        <v>0</v>
      </c>
    </row>
    <row r="819" spans="1:4" x14ac:dyDescent="0.25">
      <c r="C819">
        <v>25</v>
      </c>
      <c r="D819" s="109">
        <f>'COG-M'!P660</f>
        <v>110000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12000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1200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420000</v>
      </c>
    </row>
    <row r="867" spans="1:4" x14ac:dyDescent="0.25">
      <c r="C867">
        <v>16</v>
      </c>
      <c r="D867" s="109">
        <f>'COG-M'!P708</f>
        <v>0</v>
      </c>
    </row>
    <row r="868" spans="1:4" x14ac:dyDescent="0.25">
      <c r="C868">
        <v>17</v>
      </c>
      <c r="D868" s="109">
        <f>'COG-M'!P709</f>
        <v>0</v>
      </c>
    </row>
    <row r="869" spans="1:4" x14ac:dyDescent="0.25">
      <c r="C869">
        <v>25</v>
      </c>
      <c r="D869" s="109">
        <f>'COG-M'!P710</f>
        <v>240000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210000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12646000</v>
      </c>
    </row>
    <row r="903" spans="1:4" x14ac:dyDescent="0.25">
      <c r="A903">
        <v>3100</v>
      </c>
      <c r="B903" t="s">
        <v>121</v>
      </c>
      <c r="D903" s="109">
        <f>'COG-M'!P744</f>
        <v>3206400</v>
      </c>
    </row>
    <row r="904" spans="1:4" x14ac:dyDescent="0.25">
      <c r="A904">
        <v>311</v>
      </c>
      <c r="B904" t="s">
        <v>122</v>
      </c>
      <c r="C904">
        <v>11</v>
      </c>
      <c r="D904" s="109">
        <f>'COG-M'!P745</f>
        <v>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60000</v>
      </c>
    </row>
    <row r="909" spans="1:4" x14ac:dyDescent="0.25">
      <c r="C909">
        <v>16</v>
      </c>
      <c r="D909" s="109">
        <f>'COG-M'!P750</f>
        <v>0</v>
      </c>
    </row>
    <row r="910" spans="1:4" x14ac:dyDescent="0.25">
      <c r="C910">
        <v>17</v>
      </c>
      <c r="D910" s="109">
        <f>'COG-M'!P751</f>
        <v>0</v>
      </c>
    </row>
    <row r="911" spans="1:4" x14ac:dyDescent="0.25">
      <c r="C911">
        <v>25</v>
      </c>
      <c r="D911" s="109">
        <f>'COG-M'!P752</f>
        <v>3000000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1200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1200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72000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72000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204000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72000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96000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36000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26400</v>
      </c>
    </row>
    <row r="1086" spans="1:4" x14ac:dyDescent="0.25">
      <c r="A1086">
        <v>331</v>
      </c>
      <c r="B1086" t="s">
        <v>142</v>
      </c>
      <c r="C1086">
        <v>11</v>
      </c>
      <c r="D1086" s="109">
        <f>'COG-M'!P927</f>
        <v>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12000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6000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6000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2400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261000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6000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24000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132000</v>
      </c>
    </row>
    <row r="1222" spans="1:4" x14ac:dyDescent="0.25">
      <c r="C1222">
        <v>16</v>
      </c>
      <c r="D1222" s="109">
        <f>'COG-M'!P1063</f>
        <v>0</v>
      </c>
    </row>
    <row r="1223" spans="1:4" x14ac:dyDescent="0.25">
      <c r="C1223">
        <v>17</v>
      </c>
      <c r="D1223" s="109">
        <f>'COG-M'!P1064</f>
        <v>0</v>
      </c>
    </row>
    <row r="1224" spans="1:4" x14ac:dyDescent="0.25">
      <c r="C1224">
        <v>25</v>
      </c>
      <c r="D1224" s="109">
        <f>'COG-M'!P1065</f>
        <v>90000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9000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4054000</v>
      </c>
    </row>
    <row r="1268" spans="1:4" x14ac:dyDescent="0.25">
      <c r="A1268">
        <v>351</v>
      </c>
      <c r="B1268" t="s">
        <v>162</v>
      </c>
      <c r="C1268">
        <v>11</v>
      </c>
      <c r="D1268" s="109">
        <f>'COG-M'!P1109</f>
        <v>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1200000</v>
      </c>
    </row>
    <row r="1274" spans="1:4" x14ac:dyDescent="0.25">
      <c r="C1274">
        <v>17</v>
      </c>
      <c r="D1274" s="109">
        <f>'COG-M'!P1115</f>
        <v>0</v>
      </c>
    </row>
    <row r="1275" spans="1:4" x14ac:dyDescent="0.25">
      <c r="C1275">
        <v>25</v>
      </c>
      <c r="D1275" s="109">
        <f>'COG-M'!P1116</f>
        <v>220000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6000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480000</v>
      </c>
    </row>
    <row r="1313" spans="1:4" x14ac:dyDescent="0.25">
      <c r="C1313">
        <v>16</v>
      </c>
      <c r="D1313" s="109">
        <f>'COG-M'!P1154</f>
        <v>0</v>
      </c>
    </row>
    <row r="1314" spans="1:4" x14ac:dyDescent="0.25">
      <c r="C1314">
        <v>17</v>
      </c>
      <c r="D1314" s="109">
        <f>'COG-M'!P1155</f>
        <v>0</v>
      </c>
    </row>
    <row r="1315" spans="1:4" x14ac:dyDescent="0.25">
      <c r="C1315">
        <v>25</v>
      </c>
      <c r="D1315" s="109">
        <f>'COG-M'!P1156</f>
        <v>60000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1200000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828000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60000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4200</v>
      </c>
    </row>
    <row r="1359" spans="1:4" x14ac:dyDescent="0.25">
      <c r="A1359">
        <v>361</v>
      </c>
      <c r="B1359" t="s">
        <v>172</v>
      </c>
      <c r="C1359">
        <v>11</v>
      </c>
      <c r="D1359" s="109">
        <f>'COG-M'!P1200</f>
        <v>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4200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900000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900000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3120000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2400000</v>
      </c>
    </row>
    <row r="1536" spans="1:4" x14ac:dyDescent="0.25">
      <c r="C1536">
        <v>16</v>
      </c>
      <c r="D1536" s="109">
        <f>'COG-M'!P1377</f>
        <v>720000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870000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90000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780000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4728600</v>
      </c>
    </row>
    <row r="1654" spans="1:4" x14ac:dyDescent="0.25">
      <c r="A1654">
        <v>4100</v>
      </c>
      <c r="B1654" t="s">
        <v>205</v>
      </c>
      <c r="D1654" s="109">
        <f>'COG-M'!P1495</f>
        <v>90600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90000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600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1800000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1800000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2814000</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900000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1800000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30000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84000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24000</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24000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304000</v>
      </c>
    </row>
    <row r="2020" spans="1:4" x14ac:dyDescent="0.25">
      <c r="A2020">
        <v>5100</v>
      </c>
      <c r="B2020" t="s">
        <v>262</v>
      </c>
      <c r="D2020" s="109">
        <f>'COG-M'!P1861</f>
        <v>54000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30000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24000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12000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12000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180000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180000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58000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58000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29683408</v>
      </c>
    </row>
    <row r="2520" spans="1:4" x14ac:dyDescent="0.25">
      <c r="A2520">
        <v>6100</v>
      </c>
      <c r="B2520" t="s">
        <v>320</v>
      </c>
      <c r="D2520" s="109">
        <f>'COG-M'!P2361</f>
        <v>29683408</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2000000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2000000</v>
      </c>
    </row>
    <row r="2536" spans="1:4" x14ac:dyDescent="0.25">
      <c r="C2536">
        <v>16</v>
      </c>
      <c r="D2536" s="109">
        <f>'COG-M'!P2377</f>
        <v>0</v>
      </c>
    </row>
    <row r="2537" spans="1:4" x14ac:dyDescent="0.25">
      <c r="C2537">
        <v>17</v>
      </c>
      <c r="D2537" s="109">
        <f>'COG-M'!P2378</f>
        <v>0</v>
      </c>
    </row>
    <row r="2538" spans="1:4" x14ac:dyDescent="0.25">
      <c r="C2538">
        <v>25</v>
      </c>
      <c r="D2538" s="109">
        <f>'COG-M'!P2379</f>
        <v>7000000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1000000</v>
      </c>
    </row>
    <row r="2546" spans="1:4" x14ac:dyDescent="0.25">
      <c r="C2546">
        <v>16</v>
      </c>
      <c r="D2546" s="109">
        <f>'COG-M'!P2387</f>
        <v>0</v>
      </c>
    </row>
    <row r="2547" spans="1:4" x14ac:dyDescent="0.25">
      <c r="C2547">
        <v>17</v>
      </c>
      <c r="D2547" s="109">
        <f>'COG-M'!P2388</f>
        <v>0</v>
      </c>
    </row>
    <row r="2548" spans="1:4" x14ac:dyDescent="0.25">
      <c r="C2548">
        <v>25</v>
      </c>
      <c r="D2548" s="109">
        <f>'COG-M'!P2389</f>
        <v>2500000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3000000</v>
      </c>
    </row>
    <row r="2556" spans="1:4" x14ac:dyDescent="0.25">
      <c r="C2556">
        <v>16</v>
      </c>
      <c r="D2556" s="109">
        <f>'COG-M'!P2397</f>
        <v>0</v>
      </c>
    </row>
    <row r="2557" spans="1:4" x14ac:dyDescent="0.25">
      <c r="C2557">
        <v>17</v>
      </c>
      <c r="D2557" s="109">
        <f>'COG-M'!P2398</f>
        <v>0</v>
      </c>
    </row>
    <row r="2558" spans="1:4" x14ac:dyDescent="0.25">
      <c r="C2558">
        <v>25</v>
      </c>
      <c r="D2558" s="109">
        <f>'COG-M'!P2399</f>
        <v>1400000</v>
      </c>
    </row>
    <row r="2559" spans="1:4" x14ac:dyDescent="0.25">
      <c r="C2559">
        <v>26</v>
      </c>
      <c r="D2559" s="109">
        <f>'COG-M'!P2400</f>
        <v>6000000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1683408</v>
      </c>
    </row>
    <row r="2566" spans="1:4" x14ac:dyDescent="0.25">
      <c r="C2566">
        <v>16</v>
      </c>
      <c r="D2566" s="109">
        <f>'COG-M'!P2407</f>
        <v>0</v>
      </c>
    </row>
    <row r="2567" spans="1:4" x14ac:dyDescent="0.25">
      <c r="C2567">
        <v>17</v>
      </c>
      <c r="D2567" s="109">
        <f>'COG-M'!P2408</f>
        <v>0</v>
      </c>
    </row>
    <row r="2568" spans="1:4" x14ac:dyDescent="0.25">
      <c r="C2568">
        <v>25</v>
      </c>
      <c r="D2568" s="109">
        <f>'COG-M'!P2409</f>
        <v>3100000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0</v>
      </c>
    </row>
    <row r="3067" spans="1:4" x14ac:dyDescent="0.25">
      <c r="A3067">
        <v>9100</v>
      </c>
      <c r="B3067" t="s">
        <v>400</v>
      </c>
      <c r="D3067" s="109">
        <f>'COG-M'!P2908</f>
        <v>0</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82866844</v>
      </c>
    </row>
    <row r="3189" spans="2:4" x14ac:dyDescent="0.25">
      <c r="B3189">
        <v>1</v>
      </c>
      <c r="C3189" t="s">
        <v>447</v>
      </c>
      <c r="D3189" s="109">
        <f>CF!C3</f>
        <v>82866844</v>
      </c>
    </row>
    <row r="3190" spans="2:4" x14ac:dyDescent="0.25">
      <c r="B3190">
        <v>11</v>
      </c>
      <c r="C3190" t="s">
        <v>723</v>
      </c>
      <c r="D3190" s="109">
        <f>CF!C4</f>
        <v>82866844</v>
      </c>
    </row>
    <row r="3191" spans="2:4" x14ac:dyDescent="0.25">
      <c r="B3191">
        <v>111</v>
      </c>
      <c r="C3191" t="s">
        <v>448</v>
      </c>
      <c r="D3191" s="109">
        <f>CF!C5</f>
        <v>0</v>
      </c>
    </row>
    <row r="3192" spans="2:4" x14ac:dyDescent="0.25">
      <c r="B3192">
        <v>112</v>
      </c>
      <c r="C3192" t="s">
        <v>449</v>
      </c>
      <c r="D3192" s="109">
        <f>CF!C6</f>
        <v>82866844</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0</v>
      </c>
    </row>
    <row r="3199" spans="2:4" x14ac:dyDescent="0.25">
      <c r="B3199">
        <v>131</v>
      </c>
      <c r="C3199" t="s">
        <v>452</v>
      </c>
      <c r="D3199" s="109">
        <f>CF!C13</f>
        <v>0</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0</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0</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82866844</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v>
      </c>
      <c r="C3336" t="str">
        <f>CA!C6</f>
        <v>Órgano Ejecutivo Municipal (Ayuntamiento)</v>
      </c>
      <c r="D3336">
        <f>CA!D6</f>
        <v>22000000</v>
      </c>
    </row>
    <row r="3337" spans="1:4" x14ac:dyDescent="0.25">
      <c r="A3337" t="str">
        <f>CA!A7</f>
        <v>3.1.1.1.1.</v>
      </c>
      <c r="B3337">
        <f>CA!B7</f>
        <v>2</v>
      </c>
      <c r="C3337" t="str">
        <f>CA!C7</f>
        <v>Presidencia</v>
      </c>
      <c r="D3337">
        <f>CA!D7</f>
        <v>10664998</v>
      </c>
    </row>
    <row r="3338" spans="1:4" x14ac:dyDescent="0.25">
      <c r="A3338" t="str">
        <f>CA!A8</f>
        <v>3.1.1.1.1.</v>
      </c>
      <c r="B3338">
        <f>CA!B8</f>
        <v>3</v>
      </c>
      <c r="C3338" t="str">
        <f>CA!C8</f>
        <v xml:space="preserve">Dirección General de Relaciones Públicas </v>
      </c>
      <c r="D3338">
        <f>CA!D8</f>
        <v>7000000</v>
      </c>
    </row>
    <row r="3339" spans="1:4" x14ac:dyDescent="0.25">
      <c r="A3339" t="str">
        <f>CA!A9</f>
        <v>3.1.1.1.1.</v>
      </c>
      <c r="B3339">
        <f>CA!B9</f>
        <v>4</v>
      </c>
      <c r="C3339" t="str">
        <f>CA!C9</f>
        <v xml:space="preserve">Dirección General de Comunicación Social </v>
      </c>
      <c r="D3339">
        <f>CA!D9</f>
        <v>25000</v>
      </c>
    </row>
    <row r="3340" spans="1:4" x14ac:dyDescent="0.25">
      <c r="A3340" t="str">
        <f>CA!A10</f>
        <v>3.1.1.1.1.</v>
      </c>
      <c r="B3340">
        <f>CA!B10</f>
        <v>5</v>
      </c>
      <c r="C3340" t="str">
        <f>CA!C10</f>
        <v xml:space="preserve">Secretaría Particular </v>
      </c>
      <c r="D3340">
        <f>CA!D10</f>
        <v>150000</v>
      </c>
    </row>
    <row r="3341" spans="1:4" x14ac:dyDescent="0.25">
      <c r="A3341" t="str">
        <f>CA!A11</f>
        <v>3.1.1.1.1.</v>
      </c>
      <c r="B3341">
        <f>CA!B11</f>
        <v>6</v>
      </c>
      <c r="C3341" t="str">
        <f>CA!C11</f>
        <v xml:space="preserve">Secretaría de Ayuntamiento </v>
      </c>
      <c r="D3341">
        <f>CA!D11</f>
        <v>1200000</v>
      </c>
    </row>
    <row r="3342" spans="1:4" x14ac:dyDescent="0.25">
      <c r="A3342" t="str">
        <f>CA!A12</f>
        <v>3.1.1.1.1.</v>
      </c>
      <c r="B3342">
        <f>CA!B12</f>
        <v>7</v>
      </c>
      <c r="C3342" t="str">
        <f>CA!C12</f>
        <v>Sindicatura</v>
      </c>
      <c r="D3342">
        <f>CA!D12</f>
        <v>2000000</v>
      </c>
    </row>
    <row r="3343" spans="1:4" x14ac:dyDescent="0.25">
      <c r="A3343" t="str">
        <f>CA!A13</f>
        <v>3.1.1.1.1.</v>
      </c>
      <c r="B3343">
        <f>CA!B13</f>
        <v>8</v>
      </c>
      <c r="C3343" t="str">
        <f>CA!C13</f>
        <v>Tesorería</v>
      </c>
      <c r="D3343">
        <f>CA!D13</f>
        <v>2500000</v>
      </c>
    </row>
    <row r="3344" spans="1:4" x14ac:dyDescent="0.25">
      <c r="A3344" t="str">
        <f>CA!A14</f>
        <v>3.1.1.1.1.</v>
      </c>
      <c r="B3344">
        <f>CA!B14</f>
        <v>9</v>
      </c>
      <c r="C3344" t="str">
        <f>CA!C14</f>
        <v>Oficialía Mayor Administrativa</v>
      </c>
      <c r="D3344">
        <f>CA!D14</f>
        <v>500000</v>
      </c>
    </row>
    <row r="3345" spans="1:4" x14ac:dyDescent="0.25">
      <c r="A3345" t="str">
        <f>CA!A15</f>
        <v>3.1.1.1.1.</v>
      </c>
      <c r="B3345">
        <f>CA!B15</f>
        <v>10</v>
      </c>
      <c r="C3345" t="str">
        <f>CA!C15</f>
        <v xml:space="preserve">Oficialía Mayor de Padrón y Licencias </v>
      </c>
      <c r="D3345">
        <f>CA!D15</f>
        <v>2500000</v>
      </c>
    </row>
    <row r="3346" spans="1:4" x14ac:dyDescent="0.25">
      <c r="A3346" t="str">
        <f>CA!A16</f>
        <v>3.1.1.1.1.</v>
      </c>
      <c r="B3346">
        <f>CA!B16</f>
        <v>11</v>
      </c>
      <c r="C3346" t="str">
        <f>CA!C16</f>
        <v xml:space="preserve">Dirección General de Inspección y Reglamentos </v>
      </c>
      <c r="D3346">
        <f>CA!D16</f>
        <v>550000</v>
      </c>
    </row>
    <row r="3347" spans="1:4" x14ac:dyDescent="0.25">
      <c r="A3347" t="str">
        <f>CA!A17</f>
        <v>3.1.1.1.1.</v>
      </c>
      <c r="B3347">
        <f>CA!B17</f>
        <v>12</v>
      </c>
      <c r="C3347" t="str">
        <f>CA!C17</f>
        <v>Dirección General de Desarrollo Social y Humano</v>
      </c>
      <c r="D3347">
        <f>CA!D17</f>
        <v>2500000</v>
      </c>
    </row>
    <row r="3348" spans="1:4" x14ac:dyDescent="0.25">
      <c r="A3348" t="str">
        <f>CA!A18</f>
        <v>3.1.1.1.1.</v>
      </c>
      <c r="B3348">
        <f>CA!B18</f>
        <v>13</v>
      </c>
      <c r="C3348" t="str">
        <f>CA!C18</f>
        <v xml:space="preserve">Dirección General de Obras Públicas </v>
      </c>
      <c r="D3348">
        <f>CA!D18</f>
        <v>11601846</v>
      </c>
    </row>
    <row r="3349" spans="1:4" x14ac:dyDescent="0.25">
      <c r="A3349" t="str">
        <f>CA!A19</f>
        <v>3.1.1.1.1.</v>
      </c>
      <c r="B3349">
        <f>CA!B19</f>
        <v>14</v>
      </c>
      <c r="C3349" t="str">
        <f>CA!C19</f>
        <v>Dirección General de Ecología y Fomento Agropecuario</v>
      </c>
      <c r="D3349">
        <f>CA!D19</f>
        <v>2500000</v>
      </c>
    </row>
    <row r="3350" spans="1:4" x14ac:dyDescent="0.25">
      <c r="A3350" t="str">
        <f>CA!A20</f>
        <v>3.1.1.1.1.</v>
      </c>
      <c r="B3350">
        <f>CA!B20</f>
        <v>15</v>
      </c>
      <c r="C3350" t="str">
        <f>CA!C20</f>
        <v xml:space="preserve">Dirección General de Servicios Públicos </v>
      </c>
      <c r="D3350">
        <f>CA!D20</f>
        <v>5500000</v>
      </c>
    </row>
    <row r="3351" spans="1:4" x14ac:dyDescent="0.25">
      <c r="A3351" t="str">
        <f>CA!A21</f>
        <v>3.1.1.1.1.</v>
      </c>
      <c r="B3351">
        <f>CA!B21</f>
        <v>16</v>
      </c>
      <c r="C3351" t="str">
        <f>CA!C21</f>
        <v xml:space="preserve">Dirección General de Seguridad Pública </v>
      </c>
      <c r="D3351">
        <f>CA!D21</f>
        <v>9125000</v>
      </c>
    </row>
    <row r="3352" spans="1:4" x14ac:dyDescent="0.25">
      <c r="A3352" t="str">
        <f>CA!A22</f>
        <v>3.1.1.1.1.</v>
      </c>
      <c r="B3352">
        <f>CA!B22</f>
        <v>17</v>
      </c>
      <c r="C3352" t="str">
        <f>CA!C22</f>
        <v xml:space="preserve">Centro de Promoción Economica </v>
      </c>
      <c r="D3352">
        <f>CA!D22</f>
        <v>550000</v>
      </c>
    </row>
    <row r="3353" spans="1:4" x14ac:dyDescent="0.25">
      <c r="A3353" t="str">
        <f>CA!A23</f>
        <v>3.1.1.1.1.</v>
      </c>
      <c r="B3353">
        <f>CA!B23</f>
        <v>18</v>
      </c>
      <c r="C3353" t="str">
        <f>CA!C23</f>
        <v>Instituto de Cultura</v>
      </c>
      <c r="D3353">
        <f>CA!D23</f>
        <v>1500000</v>
      </c>
    </row>
    <row r="3354" spans="1:4" x14ac:dyDescent="0.25">
      <c r="A3354" t="str">
        <f>CA!A24</f>
        <v>3.1.1.1.1.</v>
      </c>
      <c r="B3354">
        <f>CA!B24</f>
        <v>19</v>
      </c>
      <c r="C3354" t="str">
        <f>CA!C24</f>
        <v xml:space="preserve">Dirección de Inovacion Gubernamental y Tecnologías de la Información </v>
      </c>
      <c r="D3354">
        <f>CA!D24</f>
        <v>500000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82866844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82866844</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2</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42180000</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2</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24800000</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2</v>
      </c>
      <c r="V96" s="422"/>
      <c r="W96" s="282">
        <f>RIGHT(AJ20,2)+1</f>
        <v>25</v>
      </c>
      <c r="X96" s="315">
        <f>'CRI-RYP'!F28</f>
        <v>86290186</v>
      </c>
      <c r="Y96" s="316"/>
      <c r="Z96" s="316"/>
      <c r="AA96" s="317"/>
      <c r="AB96" s="423">
        <f>(X96/'CRI-RYP'!E28)-1</f>
        <v>4.1311359703767758E-2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26</v>
      </c>
      <c r="X97" s="315">
        <f>'CRI-RYP'!G28</f>
        <v>0</v>
      </c>
      <c r="Y97" s="316"/>
      <c r="Z97" s="316"/>
      <c r="AA97" s="317"/>
      <c r="AB97" s="423">
        <f>(X97/X96)-1</f>
        <v>-1</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t="e">
        <f>IF(AB98&lt;3%,1,2)</f>
        <v>#DIV/0!</v>
      </c>
      <c r="V98" s="422"/>
      <c r="W98" s="282">
        <f>W97+1</f>
        <v>27</v>
      </c>
      <c r="X98" s="315">
        <f>'CRI-RYP'!H28</f>
        <v>0</v>
      </c>
      <c r="Y98" s="316"/>
      <c r="Z98" s="316"/>
      <c r="AA98" s="317"/>
      <c r="AB98" s="423" t="e">
        <f>(X98/X97)-1</f>
        <v>#DIV/0!</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52066844</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2</v>
      </c>
      <c r="V119" s="422"/>
      <c r="W119" s="282">
        <f>W96</f>
        <v>25</v>
      </c>
      <c r="X119" s="315">
        <f>'COG-RYP'!F24</f>
        <v>86290186</v>
      </c>
      <c r="Y119" s="316"/>
      <c r="Z119" s="316"/>
      <c r="AA119" s="317"/>
      <c r="AB119" s="423">
        <f>(X119/'COG-RYP'!E24)-1</f>
        <v>4.1311359703767758E-2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26</v>
      </c>
      <c r="X120" s="315">
        <f>'COG-RYP'!G24</f>
        <v>0</v>
      </c>
      <c r="Y120" s="316"/>
      <c r="Z120" s="316"/>
      <c r="AA120" s="317"/>
      <c r="AB120" s="423">
        <f>(X120/X119)-1</f>
        <v>-1</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t="e">
        <f>IF(AB121&lt;3%,1,2)</f>
        <v>#DIV/0!</v>
      </c>
      <c r="V121" s="422"/>
      <c r="W121" s="282">
        <f>W98</f>
        <v>27</v>
      </c>
      <c r="X121" s="315">
        <f>'COG-RYP'!H24</f>
        <v>0</v>
      </c>
      <c r="Y121" s="316"/>
      <c r="Z121" s="316"/>
      <c r="AA121" s="317"/>
      <c r="AB121" s="423" t="e">
        <f>(X121/X120)-1</f>
        <v>#DIV/0!</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t="str">
        <f>IF(B37="X",IF(EA!B48&lt;AJ20,IF(EA!B48&gt;=AJ20-4,1,2),2),"")</f>
        <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82866844</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82866844</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0</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82866844</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22066436</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82866844</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933</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xml:space="preserve">• No se elaboró el o los formato(s) de: Informe sobre estudios actuariales - LDF.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X6" sqref="X6"/>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22066436</v>
      </c>
      <c r="Q2" s="254">
        <f t="shared" ref="Q2:X2" si="0">SUM(Q3:Q202)</f>
        <v>13438400</v>
      </c>
      <c r="R2" s="254">
        <f t="shared" si="0"/>
        <v>12646000</v>
      </c>
      <c r="S2" s="254">
        <f t="shared" si="0"/>
        <v>4728600</v>
      </c>
      <c r="T2" s="254">
        <f t="shared" si="0"/>
        <v>304000</v>
      </c>
      <c r="U2" s="254">
        <f t="shared" si="0"/>
        <v>29683408</v>
      </c>
      <c r="V2" s="254">
        <f t="shared" si="0"/>
        <v>0</v>
      </c>
      <c r="W2" s="254">
        <f t="shared" si="0"/>
        <v>0</v>
      </c>
      <c r="X2" s="255">
        <f t="shared" si="0"/>
        <v>0</v>
      </c>
      <c r="Y2" s="186" t="s">
        <v>1710</v>
      </c>
      <c r="Z2" s="186" t="s">
        <v>2138</v>
      </c>
      <c r="AA2" s="186" t="s">
        <v>1712</v>
      </c>
      <c r="AB2" s="186" t="s">
        <v>1713</v>
      </c>
    </row>
    <row r="3" spans="1:29" x14ac:dyDescent="0.25">
      <c r="A3" s="245">
        <f>IF(B3&gt;0,1,"")</f>
        <v>1</v>
      </c>
      <c r="B3" s="246" t="s">
        <v>19</v>
      </c>
      <c r="C3" s="247" t="str">
        <f>IF(G3&gt;0,IF(G3="INDICADOR DE GESTIÓN","INDICADOR DE GESTIÓN","MIR"),"")</f>
        <v>INDICADOR DE GESTIÓN</v>
      </c>
      <c r="D3" s="247" t="str">
        <f>IF(F3="","",INDEX(B!$I$2:$I$112,MATCH(F3,B!$K$2:$K$112,0)))</f>
        <v>1. Gobierno</v>
      </c>
      <c r="E3" s="247" t="str">
        <f>IF(F3="","",INDEX(B!$J$2:$J$112,MATCH(F3,B!$K$2:$K$112,0)))</f>
        <v>1.1. Legislación</v>
      </c>
      <c r="F3" s="246" t="s">
        <v>1557</v>
      </c>
      <c r="G3" s="246" t="s">
        <v>1714</v>
      </c>
      <c r="H3" s="248"/>
      <c r="I3" s="246"/>
      <c r="J3" s="246"/>
      <c r="K3" s="246"/>
      <c r="L3" s="246"/>
      <c r="M3" s="246"/>
      <c r="N3" s="246" t="s">
        <v>1718</v>
      </c>
      <c r="O3" s="246" t="s">
        <v>497</v>
      </c>
      <c r="P3" s="249">
        <v>22066436</v>
      </c>
      <c r="Q3" s="249"/>
      <c r="R3" s="249"/>
      <c r="S3" s="249"/>
      <c r="T3" s="249"/>
      <c r="U3" s="249"/>
      <c r="V3" s="249"/>
      <c r="W3" s="249"/>
      <c r="X3" s="249"/>
      <c r="Y3" s="186">
        <f>IF(G3="FIN",1,0)</f>
        <v>0</v>
      </c>
      <c r="Z3" s="186">
        <f>IF(G3="PROPÓSITO",1,0)</f>
        <v>0</v>
      </c>
      <c r="AA3" s="186">
        <f>IF(G3="COMPONENTE",1,0)</f>
        <v>0</v>
      </c>
      <c r="AB3" s="186">
        <f>IF(G3="ACTIVIDAD",1,0)</f>
        <v>0</v>
      </c>
      <c r="AC3" s="244">
        <f>SUM(P3:X3)</f>
        <v>22066436</v>
      </c>
    </row>
    <row r="4" spans="1:29" x14ac:dyDescent="0.25">
      <c r="A4" s="184">
        <f>IF(B4&gt;0,A3+1,"")</f>
        <v>2</v>
      </c>
      <c r="B4" s="182" t="s">
        <v>55</v>
      </c>
      <c r="C4" s="185" t="str">
        <f t="shared" ref="C4:C67" si="1">IF(G4&gt;0,IF(G4="INDICADOR DE GESTIÓN","INDICADOR DE GESTIÓN","MIR"),"")</f>
        <v>INDICADOR DE GESTIÓN</v>
      </c>
      <c r="D4" s="185" t="str">
        <f>IF(F4="","",INDEX(B!$I$2:$I$112,MATCH(F4,B!$K$2:$K$112,0)))</f>
        <v>1. Gobierno</v>
      </c>
      <c r="E4" s="185" t="str">
        <f>IF(F4="","",INDEX(B!$J$2:$J$112,MATCH(F4,B!$K$2:$K$112,0)))</f>
        <v>1.1. Legislación</v>
      </c>
      <c r="F4" s="182" t="s">
        <v>1557</v>
      </c>
      <c r="G4" s="182" t="s">
        <v>1714</v>
      </c>
      <c r="H4" s="187"/>
      <c r="I4" s="182"/>
      <c r="J4" s="182"/>
      <c r="K4" s="182"/>
      <c r="L4" s="182"/>
      <c r="M4" s="182"/>
      <c r="N4" s="182" t="s">
        <v>1718</v>
      </c>
      <c r="O4" s="182" t="s">
        <v>497</v>
      </c>
      <c r="P4" s="188"/>
      <c r="Q4" s="188">
        <v>13438400</v>
      </c>
      <c r="R4" s="188"/>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13438400</v>
      </c>
    </row>
    <row r="5" spans="1:29" x14ac:dyDescent="0.25">
      <c r="A5" s="184">
        <f t="shared" ref="A5:A68" si="7">IF(B5&gt;0,A4+1,"")</f>
        <v>3</v>
      </c>
      <c r="B5" s="182" t="s">
        <v>120</v>
      </c>
      <c r="C5" s="185" t="str">
        <f t="shared" si="1"/>
        <v>INDICADOR DE GESTIÓN</v>
      </c>
      <c r="D5" s="185" t="str">
        <f>IF(F5="","",INDEX(B!$I$2:$I$112,MATCH(F5,B!$K$2:$K$112,0)))</f>
        <v>1. Gobierno</v>
      </c>
      <c r="E5" s="185" t="str">
        <f>IF(F5="","",INDEX(B!$J$2:$J$112,MATCH(F5,B!$K$2:$K$112,0)))</f>
        <v>1.1. Legislación</v>
      </c>
      <c r="F5" s="182" t="s">
        <v>1557</v>
      </c>
      <c r="G5" s="182" t="s">
        <v>1714</v>
      </c>
      <c r="H5" s="187"/>
      <c r="I5" s="182"/>
      <c r="J5" s="182"/>
      <c r="K5" s="182"/>
      <c r="L5" s="182"/>
      <c r="M5" s="182"/>
      <c r="N5" s="182" t="s">
        <v>1718</v>
      </c>
      <c r="O5" s="182" t="s">
        <v>497</v>
      </c>
      <c r="P5" s="188"/>
      <c r="Q5" s="188"/>
      <c r="R5" s="188">
        <v>12646000</v>
      </c>
      <c r="S5" s="188"/>
      <c r="T5" s="188"/>
      <c r="U5" s="188"/>
      <c r="V5" s="188"/>
      <c r="W5" s="188"/>
      <c r="X5" s="188"/>
      <c r="Y5" s="186">
        <f t="shared" si="2"/>
        <v>0</v>
      </c>
      <c r="Z5" s="186">
        <f t="shared" si="3"/>
        <v>0</v>
      </c>
      <c r="AA5" s="186">
        <f t="shared" si="4"/>
        <v>0</v>
      </c>
      <c r="AB5" s="186">
        <f t="shared" si="5"/>
        <v>0</v>
      </c>
      <c r="AC5" s="244">
        <f t="shared" si="6"/>
        <v>12646000</v>
      </c>
    </row>
    <row r="6" spans="1:29" x14ac:dyDescent="0.25">
      <c r="A6" s="184">
        <f t="shared" si="7"/>
        <v>4</v>
      </c>
      <c r="B6" s="182" t="s">
        <v>3139</v>
      </c>
      <c r="C6" s="185" t="str">
        <f t="shared" si="1"/>
        <v>INDICADOR DE GESTIÓN</v>
      </c>
      <c r="D6" s="185" t="str">
        <f>IF(F6="","",INDEX(B!$I$2:$I$112,MATCH(F6,B!$K$2:$K$112,0)))</f>
        <v>1. Gobierno</v>
      </c>
      <c r="E6" s="185" t="str">
        <f>IF(F6="","",INDEX(B!$J$2:$J$112,MATCH(F6,B!$K$2:$K$112,0)))</f>
        <v>1.1. Legislación</v>
      </c>
      <c r="F6" s="182" t="s">
        <v>1557</v>
      </c>
      <c r="G6" s="182" t="s">
        <v>1714</v>
      </c>
      <c r="H6" s="187"/>
      <c r="I6" s="182"/>
      <c r="J6" s="182"/>
      <c r="K6" s="182"/>
      <c r="L6" s="182"/>
      <c r="M6" s="182"/>
      <c r="N6" s="182" t="s">
        <v>1718</v>
      </c>
      <c r="O6" s="182" t="s">
        <v>497</v>
      </c>
      <c r="P6" s="188"/>
      <c r="Q6" s="188"/>
      <c r="R6" s="188"/>
      <c r="S6" s="188">
        <v>4728600</v>
      </c>
      <c r="T6" s="188"/>
      <c r="U6" s="188"/>
      <c r="V6" s="188"/>
      <c r="W6" s="188"/>
      <c r="X6" s="188"/>
      <c r="Y6" s="186">
        <f t="shared" si="2"/>
        <v>0</v>
      </c>
      <c r="Z6" s="186">
        <f t="shared" si="3"/>
        <v>0</v>
      </c>
      <c r="AA6" s="186">
        <f t="shared" si="4"/>
        <v>0</v>
      </c>
      <c r="AB6" s="186">
        <f t="shared" si="5"/>
        <v>0</v>
      </c>
      <c r="AC6" s="244">
        <f t="shared" si="6"/>
        <v>4728600</v>
      </c>
    </row>
    <row r="7" spans="1:29" x14ac:dyDescent="0.25">
      <c r="A7" s="184">
        <f t="shared" si="7"/>
        <v>5</v>
      </c>
      <c r="B7" s="182" t="s">
        <v>3140</v>
      </c>
      <c r="C7" s="185" t="str">
        <f t="shared" si="1"/>
        <v>INDICADOR DE GESTIÓN</v>
      </c>
      <c r="D7" s="185" t="str">
        <f>IF(F7="","",INDEX(B!$I$2:$I$112,MATCH(F7,B!$K$2:$K$112,0)))</f>
        <v>1. Gobierno</v>
      </c>
      <c r="E7" s="185" t="str">
        <f>IF(F7="","",INDEX(B!$J$2:$J$112,MATCH(F7,B!$K$2:$K$112,0)))</f>
        <v>1.1. Legislación</v>
      </c>
      <c r="F7" s="182" t="s">
        <v>1557</v>
      </c>
      <c r="G7" s="182" t="s">
        <v>1714</v>
      </c>
      <c r="H7" s="187"/>
      <c r="I7" s="182"/>
      <c r="J7" s="182"/>
      <c r="K7" s="182"/>
      <c r="L7" s="182"/>
      <c r="M7" s="182"/>
      <c r="N7" s="182" t="s">
        <v>1718</v>
      </c>
      <c r="O7" s="182" t="s">
        <v>497</v>
      </c>
      <c r="P7" s="188"/>
      <c r="Q7" s="188"/>
      <c r="R7" s="188"/>
      <c r="S7" s="188"/>
      <c r="T7" s="188">
        <v>304000</v>
      </c>
      <c r="U7" s="188"/>
      <c r="V7" s="188"/>
      <c r="W7" s="188"/>
      <c r="X7" s="188"/>
      <c r="Y7" s="186">
        <f t="shared" si="2"/>
        <v>0</v>
      </c>
      <c r="Z7" s="186">
        <f t="shared" si="3"/>
        <v>0</v>
      </c>
      <c r="AA7" s="186">
        <f t="shared" si="4"/>
        <v>0</v>
      </c>
      <c r="AB7" s="186">
        <f t="shared" si="5"/>
        <v>0</v>
      </c>
      <c r="AC7" s="244">
        <f t="shared" si="6"/>
        <v>304000</v>
      </c>
    </row>
    <row r="8" spans="1:29" x14ac:dyDescent="0.25">
      <c r="A8" s="184">
        <f t="shared" si="7"/>
        <v>6</v>
      </c>
      <c r="B8" s="182" t="s">
        <v>3141</v>
      </c>
      <c r="C8" s="185" t="str">
        <f t="shared" si="1"/>
        <v>INDICADOR DE GESTIÓN</v>
      </c>
      <c r="D8" s="185" t="str">
        <f>IF(F8="","",INDEX(B!$I$2:$I$112,MATCH(F8,B!$K$2:$K$112,0)))</f>
        <v>1. Gobierno</v>
      </c>
      <c r="E8" s="185" t="str">
        <f>IF(F8="","",INDEX(B!$J$2:$J$112,MATCH(F8,B!$K$2:$K$112,0)))</f>
        <v>1.1. Legislación</v>
      </c>
      <c r="F8" s="182" t="s">
        <v>1557</v>
      </c>
      <c r="G8" s="182" t="s">
        <v>1714</v>
      </c>
      <c r="H8" s="187"/>
      <c r="I8" s="182"/>
      <c r="J8" s="182"/>
      <c r="K8" s="182"/>
      <c r="L8" s="182"/>
      <c r="M8" s="182"/>
      <c r="N8" s="182" t="s">
        <v>1718</v>
      </c>
      <c r="O8" s="182" t="s">
        <v>497</v>
      </c>
      <c r="P8" s="188"/>
      <c r="Q8" s="188"/>
      <c r="R8" s="188"/>
      <c r="S8" s="188"/>
      <c r="T8" s="188"/>
      <c r="U8" s="188">
        <v>29683408</v>
      </c>
      <c r="V8" s="188"/>
      <c r="W8" s="188"/>
      <c r="X8" s="188"/>
      <c r="Y8" s="186">
        <f t="shared" si="2"/>
        <v>0</v>
      </c>
      <c r="Z8" s="186">
        <f t="shared" si="3"/>
        <v>0</v>
      </c>
      <c r="AA8" s="186">
        <f t="shared" si="4"/>
        <v>0</v>
      </c>
      <c r="AB8" s="186">
        <f t="shared" si="5"/>
        <v>0</v>
      </c>
      <c r="AC8" s="244">
        <f t="shared" si="6"/>
        <v>29683408</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G102" activePane="bottomRight" state="frozen"/>
      <selection pane="topRight" activeCell="D1" sqref="D1"/>
      <selection pane="bottomLeft" activeCell="A2" sqref="A2"/>
      <selection pane="bottomRight" activeCell="K128" sqref="K128"/>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707850</v>
      </c>
      <c r="E2" s="6">
        <f t="shared" ref="E2:N2" si="0">E3+E5+E9+E10+E11+E12+E13+E19+E21</f>
        <v>707850</v>
      </c>
      <c r="F2" s="6">
        <f t="shared" si="0"/>
        <v>707850</v>
      </c>
      <c r="G2" s="6">
        <f t="shared" si="0"/>
        <v>407850</v>
      </c>
      <c r="H2" s="6">
        <f t="shared" si="0"/>
        <v>307850</v>
      </c>
      <c r="I2" s="6">
        <f t="shared" si="0"/>
        <v>307850</v>
      </c>
      <c r="J2" s="6">
        <f t="shared" si="0"/>
        <v>307850</v>
      </c>
      <c r="K2" s="6">
        <f t="shared" si="0"/>
        <v>258350</v>
      </c>
      <c r="L2" s="6">
        <f t="shared" si="0"/>
        <v>257850</v>
      </c>
      <c r="M2" s="6">
        <f t="shared" si="0"/>
        <v>257850</v>
      </c>
      <c r="N2" s="6">
        <f t="shared" si="0"/>
        <v>257850</v>
      </c>
      <c r="O2" s="6">
        <f>O3+O5+O9+O10+O11+O12+O13+O19+O21</f>
        <v>257850</v>
      </c>
      <c r="P2" s="6">
        <f>SUM(D2:O2)</f>
        <v>4744700</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500</v>
      </c>
      <c r="L3" s="9">
        <f t="shared" si="1"/>
        <v>0</v>
      </c>
      <c r="M3" s="9">
        <f t="shared" si="1"/>
        <v>0</v>
      </c>
      <c r="N3" s="9">
        <f t="shared" si="1"/>
        <v>0</v>
      </c>
      <c r="O3" s="9">
        <f t="shared" si="1"/>
        <v>0</v>
      </c>
      <c r="P3" s="9">
        <f t="shared" ref="P3:P74" si="2">SUM(D3:O3)</f>
        <v>500</v>
      </c>
    </row>
    <row r="4" spans="1:16" x14ac:dyDescent="0.25">
      <c r="A4" s="10">
        <v>1101</v>
      </c>
      <c r="B4" s="11" t="s">
        <v>432</v>
      </c>
      <c r="C4" s="146">
        <v>11</v>
      </c>
      <c r="D4" s="12"/>
      <c r="E4" s="12"/>
      <c r="F4" s="12"/>
      <c r="G4" s="12"/>
      <c r="H4" s="12"/>
      <c r="I4" s="12"/>
      <c r="J4" s="12"/>
      <c r="K4" s="12">
        <v>500</v>
      </c>
      <c r="L4" s="12"/>
      <c r="M4" s="12"/>
      <c r="N4" s="12"/>
      <c r="O4" s="12"/>
      <c r="P4" s="13">
        <f t="shared" si="2"/>
        <v>500</v>
      </c>
    </row>
    <row r="5" spans="1:16" x14ac:dyDescent="0.25">
      <c r="A5" s="7">
        <v>1200</v>
      </c>
      <c r="B5" s="14" t="s">
        <v>510</v>
      </c>
      <c r="C5" s="143"/>
      <c r="D5" s="9">
        <f>SUM(D6:D8)</f>
        <v>700000</v>
      </c>
      <c r="E5" s="9">
        <f t="shared" ref="E5:O5" si="3">SUM(E6:E8)</f>
        <v>700000</v>
      </c>
      <c r="F5" s="9">
        <f t="shared" si="3"/>
        <v>700000</v>
      </c>
      <c r="G5" s="9">
        <f t="shared" si="3"/>
        <v>400000</v>
      </c>
      <c r="H5" s="9">
        <f t="shared" si="3"/>
        <v>300000</v>
      </c>
      <c r="I5" s="9">
        <f t="shared" si="3"/>
        <v>300000</v>
      </c>
      <c r="J5" s="9">
        <f t="shared" si="3"/>
        <v>300000</v>
      </c>
      <c r="K5" s="9">
        <f t="shared" si="3"/>
        <v>250000</v>
      </c>
      <c r="L5" s="9">
        <f t="shared" si="3"/>
        <v>250000</v>
      </c>
      <c r="M5" s="9">
        <f t="shared" si="3"/>
        <v>250000</v>
      </c>
      <c r="N5" s="9">
        <f t="shared" si="3"/>
        <v>250000</v>
      </c>
      <c r="O5" s="9">
        <f t="shared" si="3"/>
        <v>250000</v>
      </c>
      <c r="P5" s="9">
        <f t="shared" si="2"/>
        <v>4650000</v>
      </c>
    </row>
    <row r="6" spans="1:16" x14ac:dyDescent="0.25">
      <c r="A6" s="10">
        <v>1201</v>
      </c>
      <c r="B6" s="11" t="s">
        <v>433</v>
      </c>
      <c r="C6" s="146">
        <v>11</v>
      </c>
      <c r="D6" s="12">
        <v>500000</v>
      </c>
      <c r="E6" s="12">
        <v>500000</v>
      </c>
      <c r="F6" s="12">
        <v>500000</v>
      </c>
      <c r="G6" s="12">
        <v>200000</v>
      </c>
      <c r="H6" s="12">
        <v>100000</v>
      </c>
      <c r="I6" s="12">
        <v>100000</v>
      </c>
      <c r="J6" s="12">
        <v>100000</v>
      </c>
      <c r="K6" s="12">
        <v>50000</v>
      </c>
      <c r="L6" s="12">
        <v>50000</v>
      </c>
      <c r="M6" s="12">
        <v>50000</v>
      </c>
      <c r="N6" s="12">
        <v>50000</v>
      </c>
      <c r="O6" s="12">
        <v>50000</v>
      </c>
      <c r="P6" s="13">
        <f t="shared" si="2"/>
        <v>2250000</v>
      </c>
    </row>
    <row r="7" spans="1:16" x14ac:dyDescent="0.25">
      <c r="A7" s="10">
        <v>1202</v>
      </c>
      <c r="B7" s="11" t="s">
        <v>511</v>
      </c>
      <c r="C7" s="146">
        <v>11</v>
      </c>
      <c r="D7" s="12">
        <v>200000</v>
      </c>
      <c r="E7" s="12">
        <v>200000</v>
      </c>
      <c r="F7" s="12">
        <v>200000</v>
      </c>
      <c r="G7" s="12">
        <v>200000</v>
      </c>
      <c r="H7" s="12">
        <v>200000</v>
      </c>
      <c r="I7" s="12">
        <v>200000</v>
      </c>
      <c r="J7" s="12">
        <v>200000</v>
      </c>
      <c r="K7" s="12">
        <v>200000</v>
      </c>
      <c r="L7" s="12">
        <v>200000</v>
      </c>
      <c r="M7" s="12">
        <v>200000</v>
      </c>
      <c r="N7" s="12">
        <v>200000</v>
      </c>
      <c r="O7" s="12">
        <v>200000</v>
      </c>
      <c r="P7" s="13">
        <f t="shared" si="2"/>
        <v>2400000</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4350</v>
      </c>
      <c r="E13" s="15">
        <f t="shared" ref="E13:O13" si="4">SUM(E14:E18)</f>
        <v>4350</v>
      </c>
      <c r="F13" s="15">
        <f t="shared" si="4"/>
        <v>4350</v>
      </c>
      <c r="G13" s="15">
        <f t="shared" si="4"/>
        <v>4350</v>
      </c>
      <c r="H13" s="15">
        <f t="shared" si="4"/>
        <v>4350</v>
      </c>
      <c r="I13" s="15">
        <f t="shared" si="4"/>
        <v>4350</v>
      </c>
      <c r="J13" s="15">
        <f t="shared" si="4"/>
        <v>4350</v>
      </c>
      <c r="K13" s="15">
        <f t="shared" si="4"/>
        <v>4350</v>
      </c>
      <c r="L13" s="15">
        <f t="shared" si="4"/>
        <v>4350</v>
      </c>
      <c r="M13" s="15">
        <f t="shared" si="4"/>
        <v>4350</v>
      </c>
      <c r="N13" s="15">
        <f t="shared" si="4"/>
        <v>4350</v>
      </c>
      <c r="O13" s="15">
        <f t="shared" si="4"/>
        <v>4350</v>
      </c>
      <c r="P13" s="15">
        <f t="shared" si="2"/>
        <v>52200</v>
      </c>
    </row>
    <row r="14" spans="1:16" x14ac:dyDescent="0.25">
      <c r="A14" s="10">
        <v>1701</v>
      </c>
      <c r="B14" s="17" t="s">
        <v>435</v>
      </c>
      <c r="C14" s="146">
        <v>11</v>
      </c>
      <c r="D14" s="12">
        <v>3500</v>
      </c>
      <c r="E14" s="12">
        <v>3500</v>
      </c>
      <c r="F14" s="12">
        <v>3500</v>
      </c>
      <c r="G14" s="12">
        <v>3500</v>
      </c>
      <c r="H14" s="12">
        <v>3500</v>
      </c>
      <c r="I14" s="12">
        <v>3500</v>
      </c>
      <c r="J14" s="12">
        <v>3500</v>
      </c>
      <c r="K14" s="12">
        <v>3500</v>
      </c>
      <c r="L14" s="12">
        <v>3500</v>
      </c>
      <c r="M14" s="12">
        <v>3500</v>
      </c>
      <c r="N14" s="12">
        <v>3500</v>
      </c>
      <c r="O14" s="12">
        <v>3500</v>
      </c>
      <c r="P14" s="13">
        <f t="shared" si="2"/>
        <v>42000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v>350</v>
      </c>
      <c r="E16" s="12">
        <v>350</v>
      </c>
      <c r="F16" s="12">
        <v>350</v>
      </c>
      <c r="G16" s="12">
        <v>350</v>
      </c>
      <c r="H16" s="12">
        <v>350</v>
      </c>
      <c r="I16" s="12">
        <v>350</v>
      </c>
      <c r="J16" s="12">
        <v>350</v>
      </c>
      <c r="K16" s="12">
        <v>350</v>
      </c>
      <c r="L16" s="12">
        <v>350</v>
      </c>
      <c r="M16" s="12">
        <v>350</v>
      </c>
      <c r="N16" s="12">
        <v>350</v>
      </c>
      <c r="O16" s="12">
        <v>350</v>
      </c>
      <c r="P16" s="13">
        <f t="shared" si="2"/>
        <v>4200</v>
      </c>
    </row>
    <row r="17" spans="1:16" x14ac:dyDescent="0.25">
      <c r="A17" s="10">
        <v>1704</v>
      </c>
      <c r="B17" s="17" t="s">
        <v>518</v>
      </c>
      <c r="C17" s="146">
        <v>11</v>
      </c>
      <c r="D17" s="12">
        <v>500</v>
      </c>
      <c r="E17" s="12">
        <v>500</v>
      </c>
      <c r="F17" s="12">
        <v>500</v>
      </c>
      <c r="G17" s="12">
        <v>500</v>
      </c>
      <c r="H17" s="12">
        <v>500</v>
      </c>
      <c r="I17" s="12">
        <v>500</v>
      </c>
      <c r="J17" s="12">
        <v>500</v>
      </c>
      <c r="K17" s="12">
        <v>500</v>
      </c>
      <c r="L17" s="12">
        <v>500</v>
      </c>
      <c r="M17" s="12">
        <v>500</v>
      </c>
      <c r="N17" s="12">
        <v>500</v>
      </c>
      <c r="O17" s="12">
        <v>500</v>
      </c>
      <c r="P17" s="13">
        <f t="shared" si="2"/>
        <v>6000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3500</v>
      </c>
      <c r="E19" s="15">
        <f t="shared" ref="E19:O21" si="5">SUM(E20)</f>
        <v>3500</v>
      </c>
      <c r="F19" s="15">
        <f t="shared" si="5"/>
        <v>3500</v>
      </c>
      <c r="G19" s="15">
        <f t="shared" si="5"/>
        <v>3500</v>
      </c>
      <c r="H19" s="15">
        <f t="shared" si="5"/>
        <v>3500</v>
      </c>
      <c r="I19" s="15">
        <f t="shared" si="5"/>
        <v>3500</v>
      </c>
      <c r="J19" s="15">
        <f t="shared" si="5"/>
        <v>3500</v>
      </c>
      <c r="K19" s="15">
        <f t="shared" si="5"/>
        <v>3500</v>
      </c>
      <c r="L19" s="15">
        <f t="shared" si="5"/>
        <v>3500</v>
      </c>
      <c r="M19" s="15">
        <f t="shared" si="5"/>
        <v>3500</v>
      </c>
      <c r="N19" s="15">
        <f t="shared" si="5"/>
        <v>3500</v>
      </c>
      <c r="O19" s="15">
        <f t="shared" si="5"/>
        <v>3500</v>
      </c>
      <c r="P19" s="15">
        <f t="shared" si="2"/>
        <v>42000</v>
      </c>
    </row>
    <row r="20" spans="1:16" x14ac:dyDescent="0.25">
      <c r="A20" s="10">
        <v>1801</v>
      </c>
      <c r="B20" s="17" t="s">
        <v>519</v>
      </c>
      <c r="C20" s="146">
        <v>11</v>
      </c>
      <c r="D20" s="12">
        <v>3500</v>
      </c>
      <c r="E20" s="12">
        <v>3500</v>
      </c>
      <c r="F20" s="12">
        <v>3500</v>
      </c>
      <c r="G20" s="12">
        <v>3500</v>
      </c>
      <c r="H20" s="12">
        <v>3500</v>
      </c>
      <c r="I20" s="12">
        <v>3500</v>
      </c>
      <c r="J20" s="12">
        <v>3500</v>
      </c>
      <c r="K20" s="12">
        <v>3500</v>
      </c>
      <c r="L20" s="12">
        <v>3500</v>
      </c>
      <c r="M20" s="12">
        <v>3500</v>
      </c>
      <c r="N20" s="12">
        <v>3500</v>
      </c>
      <c r="O20" s="12">
        <v>3500</v>
      </c>
      <c r="P20" s="13">
        <f t="shared" si="2"/>
        <v>42000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168885</v>
      </c>
      <c r="E34" s="6">
        <f t="shared" ref="E34:N34" si="11">E35+E40+E41+E56+E58+E64</f>
        <v>168885</v>
      </c>
      <c r="F34" s="6">
        <f t="shared" si="11"/>
        <v>168885</v>
      </c>
      <c r="G34" s="6">
        <f t="shared" si="11"/>
        <v>74885</v>
      </c>
      <c r="H34" s="6">
        <f t="shared" si="11"/>
        <v>75385</v>
      </c>
      <c r="I34" s="6">
        <f t="shared" si="11"/>
        <v>74885</v>
      </c>
      <c r="J34" s="6">
        <f t="shared" si="11"/>
        <v>74885</v>
      </c>
      <c r="K34" s="6">
        <f t="shared" si="11"/>
        <v>75885</v>
      </c>
      <c r="L34" s="6">
        <f t="shared" si="11"/>
        <v>74885</v>
      </c>
      <c r="M34" s="6">
        <f t="shared" si="11"/>
        <v>74885</v>
      </c>
      <c r="N34" s="6">
        <f t="shared" si="11"/>
        <v>74885</v>
      </c>
      <c r="O34" s="6">
        <f>O35+O40+O41+O56+O58+O64</f>
        <v>74885</v>
      </c>
      <c r="P34" s="6">
        <f t="shared" si="2"/>
        <v>1182120</v>
      </c>
    </row>
    <row r="35" spans="1:16" ht="30" customHeight="1" x14ac:dyDescent="0.25">
      <c r="A35" s="7">
        <v>4100</v>
      </c>
      <c r="B35" s="19" t="s">
        <v>526</v>
      </c>
      <c r="C35" s="149"/>
      <c r="D35" s="9">
        <f>SUM(D36:D39)</f>
        <v>15500</v>
      </c>
      <c r="E35" s="9">
        <f t="shared" ref="E35:O35" si="12">SUM(E36:E39)</f>
        <v>15500</v>
      </c>
      <c r="F35" s="9">
        <f t="shared" si="12"/>
        <v>15500</v>
      </c>
      <c r="G35" s="9">
        <f t="shared" si="12"/>
        <v>15500</v>
      </c>
      <c r="H35" s="9">
        <f t="shared" si="12"/>
        <v>15500</v>
      </c>
      <c r="I35" s="9">
        <f t="shared" si="12"/>
        <v>15500</v>
      </c>
      <c r="J35" s="9">
        <f t="shared" si="12"/>
        <v>15500</v>
      </c>
      <c r="K35" s="9">
        <f t="shared" si="12"/>
        <v>16500</v>
      </c>
      <c r="L35" s="9">
        <f t="shared" si="12"/>
        <v>15500</v>
      </c>
      <c r="M35" s="9">
        <f t="shared" si="12"/>
        <v>15500</v>
      </c>
      <c r="N35" s="9">
        <f t="shared" si="12"/>
        <v>15500</v>
      </c>
      <c r="O35" s="9">
        <f t="shared" si="12"/>
        <v>15500</v>
      </c>
      <c r="P35" s="9">
        <f t="shared" si="2"/>
        <v>187000</v>
      </c>
    </row>
    <row r="36" spans="1:16" x14ac:dyDescent="0.25">
      <c r="A36" s="10">
        <v>4101</v>
      </c>
      <c r="B36" s="17" t="s">
        <v>527</v>
      </c>
      <c r="C36" s="146">
        <v>11</v>
      </c>
      <c r="D36" s="12">
        <v>12500</v>
      </c>
      <c r="E36" s="12">
        <v>12500</v>
      </c>
      <c r="F36" s="12">
        <v>12500</v>
      </c>
      <c r="G36" s="12">
        <v>12500</v>
      </c>
      <c r="H36" s="12">
        <v>12500</v>
      </c>
      <c r="I36" s="12">
        <v>12500</v>
      </c>
      <c r="J36" s="12">
        <v>12500</v>
      </c>
      <c r="K36" s="12">
        <v>12500</v>
      </c>
      <c r="L36" s="12">
        <v>12500</v>
      </c>
      <c r="M36" s="12">
        <v>12500</v>
      </c>
      <c r="N36" s="12">
        <v>12500</v>
      </c>
      <c r="O36" s="12">
        <v>12500</v>
      </c>
      <c r="P36" s="13">
        <f t="shared" si="2"/>
        <v>150000</v>
      </c>
    </row>
    <row r="37" spans="1:16" x14ac:dyDescent="0.25">
      <c r="A37" s="10">
        <v>4102</v>
      </c>
      <c r="B37" s="17" t="s">
        <v>528</v>
      </c>
      <c r="C37" s="146">
        <v>11</v>
      </c>
      <c r="D37" s="12"/>
      <c r="E37" s="12"/>
      <c r="F37" s="12"/>
      <c r="G37" s="12"/>
      <c r="H37" s="12"/>
      <c r="I37" s="12"/>
      <c r="J37" s="12"/>
      <c r="K37" s="12">
        <v>1000</v>
      </c>
      <c r="L37" s="12"/>
      <c r="M37" s="12"/>
      <c r="N37" s="12"/>
      <c r="O37" s="12"/>
      <c r="P37" s="13">
        <f t="shared" si="2"/>
        <v>1000</v>
      </c>
    </row>
    <row r="38" spans="1:16" x14ac:dyDescent="0.25">
      <c r="A38" s="10">
        <v>4103</v>
      </c>
      <c r="B38" s="17" t="s">
        <v>529</v>
      </c>
      <c r="C38" s="146">
        <v>11</v>
      </c>
      <c r="D38" s="12">
        <v>3000</v>
      </c>
      <c r="E38" s="12">
        <v>3000</v>
      </c>
      <c r="F38" s="12">
        <v>3000</v>
      </c>
      <c r="G38" s="12">
        <v>3000</v>
      </c>
      <c r="H38" s="12">
        <v>3000</v>
      </c>
      <c r="I38" s="12">
        <v>3000</v>
      </c>
      <c r="J38" s="12">
        <v>3000</v>
      </c>
      <c r="K38" s="12">
        <v>3000</v>
      </c>
      <c r="L38" s="12">
        <v>3000</v>
      </c>
      <c r="M38" s="12">
        <v>3000</v>
      </c>
      <c r="N38" s="12">
        <v>3000</v>
      </c>
      <c r="O38" s="12">
        <v>3000</v>
      </c>
      <c r="P38" s="13">
        <f t="shared" si="2"/>
        <v>36000</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152885</v>
      </c>
      <c r="E41" s="9">
        <f t="shared" ref="E41:O41" si="13">SUM(E42:E55)</f>
        <v>152885</v>
      </c>
      <c r="F41" s="9">
        <f t="shared" si="13"/>
        <v>152885</v>
      </c>
      <c r="G41" s="9">
        <f t="shared" si="13"/>
        <v>58885</v>
      </c>
      <c r="H41" s="9">
        <f t="shared" si="13"/>
        <v>59385</v>
      </c>
      <c r="I41" s="9">
        <f t="shared" si="13"/>
        <v>58885</v>
      </c>
      <c r="J41" s="9">
        <f t="shared" si="13"/>
        <v>58885</v>
      </c>
      <c r="K41" s="9">
        <f t="shared" si="13"/>
        <v>58885</v>
      </c>
      <c r="L41" s="9">
        <f t="shared" si="13"/>
        <v>58885</v>
      </c>
      <c r="M41" s="9">
        <f t="shared" si="13"/>
        <v>58885</v>
      </c>
      <c r="N41" s="9">
        <f t="shared" si="13"/>
        <v>58885</v>
      </c>
      <c r="O41" s="9">
        <f t="shared" si="13"/>
        <v>58885</v>
      </c>
      <c r="P41" s="9">
        <f t="shared" si="2"/>
        <v>989120</v>
      </c>
    </row>
    <row r="42" spans="1:16" x14ac:dyDescent="0.25">
      <c r="A42" s="10">
        <v>4301</v>
      </c>
      <c r="B42" s="17" t="s">
        <v>533</v>
      </c>
      <c r="C42" s="146">
        <v>11</v>
      </c>
      <c r="D42" s="12">
        <v>9585</v>
      </c>
      <c r="E42" s="12">
        <v>9585</v>
      </c>
      <c r="F42" s="12">
        <v>9585</v>
      </c>
      <c r="G42" s="12">
        <v>9585</v>
      </c>
      <c r="H42" s="12">
        <v>9585</v>
      </c>
      <c r="I42" s="12">
        <v>9585</v>
      </c>
      <c r="J42" s="12">
        <v>9585</v>
      </c>
      <c r="K42" s="12">
        <v>9585</v>
      </c>
      <c r="L42" s="12">
        <v>9585</v>
      </c>
      <c r="M42" s="12">
        <v>9585</v>
      </c>
      <c r="N42" s="12">
        <v>9585</v>
      </c>
      <c r="O42" s="12">
        <v>9585</v>
      </c>
      <c r="P42" s="13">
        <f t="shared" si="2"/>
        <v>115020</v>
      </c>
    </row>
    <row r="43" spans="1:16" x14ac:dyDescent="0.25">
      <c r="A43" s="10">
        <v>4302</v>
      </c>
      <c r="B43" s="17" t="s">
        <v>534</v>
      </c>
      <c r="C43" s="146">
        <v>11</v>
      </c>
      <c r="D43" s="12">
        <v>150</v>
      </c>
      <c r="E43" s="12">
        <v>150</v>
      </c>
      <c r="F43" s="12">
        <v>150</v>
      </c>
      <c r="G43" s="12">
        <v>150</v>
      </c>
      <c r="H43" s="12">
        <v>150</v>
      </c>
      <c r="I43" s="12">
        <v>150</v>
      </c>
      <c r="J43" s="12">
        <v>150</v>
      </c>
      <c r="K43" s="12">
        <v>150</v>
      </c>
      <c r="L43" s="12">
        <v>150</v>
      </c>
      <c r="M43" s="12">
        <v>150</v>
      </c>
      <c r="N43" s="12">
        <v>150</v>
      </c>
      <c r="O43" s="12">
        <v>150</v>
      </c>
      <c r="P43" s="13">
        <f t="shared" si="2"/>
        <v>1800</v>
      </c>
    </row>
    <row r="44" spans="1:16" ht="30" x14ac:dyDescent="0.25">
      <c r="A44" s="10">
        <v>4303</v>
      </c>
      <c r="B44" s="17" t="s">
        <v>535</v>
      </c>
      <c r="C44" s="146">
        <v>11</v>
      </c>
      <c r="D44" s="12">
        <v>2500</v>
      </c>
      <c r="E44" s="12">
        <v>2500</v>
      </c>
      <c r="F44" s="12">
        <v>2500</v>
      </c>
      <c r="G44" s="12">
        <v>2500</v>
      </c>
      <c r="H44" s="12">
        <v>2500</v>
      </c>
      <c r="I44" s="12">
        <v>2500</v>
      </c>
      <c r="J44" s="12">
        <v>2500</v>
      </c>
      <c r="K44" s="12">
        <v>2500</v>
      </c>
      <c r="L44" s="12">
        <v>2500</v>
      </c>
      <c r="M44" s="12">
        <v>2500</v>
      </c>
      <c r="N44" s="12">
        <v>2500</v>
      </c>
      <c r="O44" s="12">
        <v>2500</v>
      </c>
      <c r="P44" s="13">
        <f t="shared" si="2"/>
        <v>30000</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v>150</v>
      </c>
      <c r="E46" s="12">
        <v>150</v>
      </c>
      <c r="F46" s="12">
        <v>150</v>
      </c>
      <c r="G46" s="12">
        <v>150</v>
      </c>
      <c r="H46" s="12">
        <v>150</v>
      </c>
      <c r="I46" s="12">
        <v>150</v>
      </c>
      <c r="J46" s="12">
        <v>150</v>
      </c>
      <c r="K46" s="12">
        <v>150</v>
      </c>
      <c r="L46" s="12">
        <v>150</v>
      </c>
      <c r="M46" s="12">
        <v>150</v>
      </c>
      <c r="N46" s="12">
        <v>150</v>
      </c>
      <c r="O46" s="12">
        <v>150</v>
      </c>
      <c r="P46" s="13">
        <f t="shared" si="2"/>
        <v>1800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c r="E49" s="12"/>
      <c r="F49" s="12"/>
      <c r="G49" s="12"/>
      <c r="H49" s="12"/>
      <c r="I49" s="12"/>
      <c r="J49" s="12"/>
      <c r="K49" s="12"/>
      <c r="L49" s="12"/>
      <c r="M49" s="12"/>
      <c r="N49" s="12"/>
      <c r="O49" s="12"/>
      <c r="P49" s="13">
        <f t="shared" si="2"/>
        <v>0</v>
      </c>
    </row>
    <row r="50" spans="1:16" ht="30" x14ac:dyDescent="0.25">
      <c r="A50" s="10">
        <v>4309</v>
      </c>
      <c r="B50" s="17" t="s">
        <v>541</v>
      </c>
      <c r="C50" s="146">
        <v>11</v>
      </c>
      <c r="D50" s="12"/>
      <c r="E50" s="12"/>
      <c r="F50" s="12"/>
      <c r="G50" s="12"/>
      <c r="H50" s="12">
        <v>500</v>
      </c>
      <c r="I50" s="12"/>
      <c r="J50" s="12"/>
      <c r="K50" s="12"/>
      <c r="L50" s="12"/>
      <c r="M50" s="12"/>
      <c r="N50" s="12"/>
      <c r="O50" s="12"/>
      <c r="P50" s="13">
        <f t="shared" si="2"/>
        <v>500</v>
      </c>
    </row>
    <row r="51" spans="1:16" ht="30" x14ac:dyDescent="0.25">
      <c r="A51" s="10">
        <v>4310</v>
      </c>
      <c r="B51" s="17" t="s">
        <v>542</v>
      </c>
      <c r="C51" s="146">
        <v>11</v>
      </c>
      <c r="D51" s="12">
        <v>100000</v>
      </c>
      <c r="E51" s="12">
        <v>100000</v>
      </c>
      <c r="F51" s="12">
        <v>100000</v>
      </c>
      <c r="G51" s="12">
        <v>6000</v>
      </c>
      <c r="H51" s="12">
        <v>6000</v>
      </c>
      <c r="I51" s="12">
        <v>6000</v>
      </c>
      <c r="J51" s="12">
        <v>6000</v>
      </c>
      <c r="K51" s="12">
        <v>6000</v>
      </c>
      <c r="L51" s="12">
        <v>6000</v>
      </c>
      <c r="M51" s="12">
        <v>6000</v>
      </c>
      <c r="N51" s="12">
        <v>6000</v>
      </c>
      <c r="O51" s="12">
        <v>6000</v>
      </c>
      <c r="P51" s="13">
        <f t="shared" si="2"/>
        <v>354000</v>
      </c>
    </row>
    <row r="52" spans="1:16" x14ac:dyDescent="0.25">
      <c r="A52" s="10">
        <v>4311</v>
      </c>
      <c r="B52" s="17" t="s">
        <v>543</v>
      </c>
      <c r="C52" s="146">
        <v>11</v>
      </c>
      <c r="D52" s="12"/>
      <c r="E52" s="12"/>
      <c r="F52" s="12"/>
      <c r="G52" s="12"/>
      <c r="H52" s="12"/>
      <c r="I52" s="12"/>
      <c r="J52" s="12"/>
      <c r="K52" s="12"/>
      <c r="L52" s="12"/>
      <c r="M52" s="12"/>
      <c r="N52" s="12"/>
      <c r="O52" s="12"/>
      <c r="P52" s="13">
        <f t="shared" si="2"/>
        <v>0</v>
      </c>
    </row>
    <row r="53" spans="1:16" x14ac:dyDescent="0.25">
      <c r="A53" s="10">
        <v>4312</v>
      </c>
      <c r="B53" s="17" t="s">
        <v>544</v>
      </c>
      <c r="C53" s="146">
        <v>11</v>
      </c>
      <c r="D53" s="12">
        <v>35000</v>
      </c>
      <c r="E53" s="12">
        <v>35000</v>
      </c>
      <c r="F53" s="12">
        <v>35000</v>
      </c>
      <c r="G53" s="12">
        <v>35000</v>
      </c>
      <c r="H53" s="12">
        <v>35000</v>
      </c>
      <c r="I53" s="12">
        <v>35000</v>
      </c>
      <c r="J53" s="12">
        <v>35000</v>
      </c>
      <c r="K53" s="12">
        <v>35000</v>
      </c>
      <c r="L53" s="12">
        <v>35000</v>
      </c>
      <c r="M53" s="12">
        <v>35000</v>
      </c>
      <c r="N53" s="12">
        <v>35000</v>
      </c>
      <c r="O53" s="12">
        <v>35000</v>
      </c>
      <c r="P53" s="13">
        <f t="shared" si="2"/>
        <v>420000</v>
      </c>
    </row>
    <row r="54" spans="1:16" x14ac:dyDescent="0.25">
      <c r="A54" s="10">
        <v>4313</v>
      </c>
      <c r="B54" s="17" t="s">
        <v>545</v>
      </c>
      <c r="C54" s="146">
        <v>11</v>
      </c>
      <c r="D54" s="12">
        <v>500</v>
      </c>
      <c r="E54" s="12">
        <v>500</v>
      </c>
      <c r="F54" s="12">
        <v>500</v>
      </c>
      <c r="G54" s="12">
        <v>500</v>
      </c>
      <c r="H54" s="12">
        <v>500</v>
      </c>
      <c r="I54" s="12">
        <v>500</v>
      </c>
      <c r="J54" s="12">
        <v>500</v>
      </c>
      <c r="K54" s="12">
        <v>500</v>
      </c>
      <c r="L54" s="12">
        <v>500</v>
      </c>
      <c r="M54" s="12">
        <v>500</v>
      </c>
      <c r="N54" s="12">
        <v>500</v>
      </c>
      <c r="O54" s="12">
        <v>500</v>
      </c>
      <c r="P54" s="13">
        <f t="shared" si="2"/>
        <v>6000</v>
      </c>
    </row>
    <row r="55" spans="1:16" x14ac:dyDescent="0.25">
      <c r="A55" s="10">
        <v>4314</v>
      </c>
      <c r="B55" s="17" t="s">
        <v>546</v>
      </c>
      <c r="C55" s="146">
        <v>11</v>
      </c>
      <c r="D55" s="12">
        <v>5000</v>
      </c>
      <c r="E55" s="12">
        <v>5000</v>
      </c>
      <c r="F55" s="12">
        <v>5000</v>
      </c>
      <c r="G55" s="12">
        <v>5000</v>
      </c>
      <c r="H55" s="12">
        <v>5000</v>
      </c>
      <c r="I55" s="12">
        <v>5000</v>
      </c>
      <c r="J55" s="12">
        <v>5000</v>
      </c>
      <c r="K55" s="12">
        <v>5000</v>
      </c>
      <c r="L55" s="12">
        <v>5000</v>
      </c>
      <c r="M55" s="12">
        <v>5000</v>
      </c>
      <c r="N55" s="12">
        <v>5000</v>
      </c>
      <c r="O55" s="12">
        <v>5000</v>
      </c>
      <c r="P55" s="13">
        <f t="shared" si="2"/>
        <v>60000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500</v>
      </c>
      <c r="E58" s="9">
        <f t="shared" ref="E58:O58" si="15">SUM(E59:E63)</f>
        <v>500</v>
      </c>
      <c r="F58" s="9">
        <f t="shared" si="15"/>
        <v>500</v>
      </c>
      <c r="G58" s="9">
        <f t="shared" si="15"/>
        <v>500</v>
      </c>
      <c r="H58" s="9">
        <f t="shared" si="15"/>
        <v>500</v>
      </c>
      <c r="I58" s="9">
        <f t="shared" si="15"/>
        <v>500</v>
      </c>
      <c r="J58" s="9">
        <f t="shared" si="15"/>
        <v>500</v>
      </c>
      <c r="K58" s="9">
        <f t="shared" si="15"/>
        <v>500</v>
      </c>
      <c r="L58" s="9">
        <f t="shared" si="15"/>
        <v>500</v>
      </c>
      <c r="M58" s="9">
        <f t="shared" si="15"/>
        <v>500</v>
      </c>
      <c r="N58" s="9">
        <f t="shared" si="15"/>
        <v>500</v>
      </c>
      <c r="O58" s="9">
        <f t="shared" si="15"/>
        <v>500</v>
      </c>
      <c r="P58" s="9">
        <f t="shared" si="2"/>
        <v>6000</v>
      </c>
    </row>
    <row r="59" spans="1:16" x14ac:dyDescent="0.25">
      <c r="A59" s="10">
        <v>4501</v>
      </c>
      <c r="B59" s="17" t="s">
        <v>435</v>
      </c>
      <c r="C59" s="146">
        <v>11</v>
      </c>
      <c r="D59" s="12">
        <v>250</v>
      </c>
      <c r="E59" s="12">
        <v>250</v>
      </c>
      <c r="F59" s="12">
        <v>250</v>
      </c>
      <c r="G59" s="12">
        <v>250</v>
      </c>
      <c r="H59" s="12">
        <v>250</v>
      </c>
      <c r="I59" s="12">
        <v>250</v>
      </c>
      <c r="J59" s="12">
        <v>250</v>
      </c>
      <c r="K59" s="12">
        <v>250</v>
      </c>
      <c r="L59" s="12">
        <v>250</v>
      </c>
      <c r="M59" s="12">
        <v>250</v>
      </c>
      <c r="N59" s="12">
        <v>250</v>
      </c>
      <c r="O59" s="12">
        <v>250</v>
      </c>
      <c r="P59" s="13">
        <f t="shared" si="2"/>
        <v>3000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150</v>
      </c>
      <c r="E61" s="12">
        <v>150</v>
      </c>
      <c r="F61" s="12">
        <v>150</v>
      </c>
      <c r="G61" s="12">
        <v>150</v>
      </c>
      <c r="H61" s="12">
        <v>150</v>
      </c>
      <c r="I61" s="12">
        <v>150</v>
      </c>
      <c r="J61" s="12">
        <v>150</v>
      </c>
      <c r="K61" s="12">
        <v>150</v>
      </c>
      <c r="L61" s="12">
        <v>150</v>
      </c>
      <c r="M61" s="12">
        <v>150</v>
      </c>
      <c r="N61" s="12">
        <v>150</v>
      </c>
      <c r="O61" s="12">
        <v>150</v>
      </c>
      <c r="P61" s="13">
        <f t="shared" si="2"/>
        <v>1800</v>
      </c>
    </row>
    <row r="62" spans="1:16" x14ac:dyDescent="0.25">
      <c r="A62" s="10">
        <v>4504</v>
      </c>
      <c r="B62" s="17" t="s">
        <v>518</v>
      </c>
      <c r="C62" s="146">
        <v>11</v>
      </c>
      <c r="D62" s="12">
        <v>100</v>
      </c>
      <c r="E62" s="12">
        <v>100</v>
      </c>
      <c r="F62" s="12">
        <v>100</v>
      </c>
      <c r="G62" s="12">
        <v>100</v>
      </c>
      <c r="H62" s="12">
        <v>100</v>
      </c>
      <c r="I62" s="12">
        <v>100</v>
      </c>
      <c r="J62" s="12">
        <v>100</v>
      </c>
      <c r="K62" s="12">
        <v>100</v>
      </c>
      <c r="L62" s="12">
        <v>100</v>
      </c>
      <c r="M62" s="12">
        <v>100</v>
      </c>
      <c r="N62" s="12">
        <v>100</v>
      </c>
      <c r="O62" s="12">
        <v>100</v>
      </c>
      <c r="P62" s="13">
        <f t="shared" si="2"/>
        <v>1200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800</v>
      </c>
      <c r="E66" s="6">
        <f t="shared" ref="E66:N66" si="17">E67+E70+E71</f>
        <v>800</v>
      </c>
      <c r="F66" s="6">
        <f t="shared" si="17"/>
        <v>800</v>
      </c>
      <c r="G66" s="6">
        <f t="shared" si="17"/>
        <v>800</v>
      </c>
      <c r="H66" s="6">
        <f t="shared" si="17"/>
        <v>800</v>
      </c>
      <c r="I66" s="6">
        <f t="shared" si="17"/>
        <v>800</v>
      </c>
      <c r="J66" s="6">
        <f t="shared" si="17"/>
        <v>800</v>
      </c>
      <c r="K66" s="6">
        <f t="shared" si="17"/>
        <v>800</v>
      </c>
      <c r="L66" s="6">
        <f t="shared" si="17"/>
        <v>800</v>
      </c>
      <c r="M66" s="6">
        <f t="shared" si="17"/>
        <v>800</v>
      </c>
      <c r="N66" s="6">
        <f t="shared" si="17"/>
        <v>800</v>
      </c>
      <c r="O66" s="6">
        <f>O67+O70+O71</f>
        <v>800</v>
      </c>
      <c r="P66" s="6">
        <f t="shared" si="2"/>
        <v>9600</v>
      </c>
    </row>
    <row r="67" spans="1:16" ht="15" customHeight="1" x14ac:dyDescent="0.25">
      <c r="A67" s="7">
        <v>5100</v>
      </c>
      <c r="B67" s="19" t="s">
        <v>501</v>
      </c>
      <c r="C67" s="149"/>
      <c r="D67" s="9">
        <f>SUM(D68:D69)</f>
        <v>800</v>
      </c>
      <c r="E67" s="9">
        <f t="shared" ref="E67:O67" si="18">SUM(E68:E69)</f>
        <v>800</v>
      </c>
      <c r="F67" s="9">
        <f t="shared" si="18"/>
        <v>800</v>
      </c>
      <c r="G67" s="9">
        <f t="shared" si="18"/>
        <v>800</v>
      </c>
      <c r="H67" s="9">
        <f t="shared" si="18"/>
        <v>800</v>
      </c>
      <c r="I67" s="9">
        <f t="shared" si="18"/>
        <v>800</v>
      </c>
      <c r="J67" s="9">
        <f t="shared" si="18"/>
        <v>800</v>
      </c>
      <c r="K67" s="9">
        <f t="shared" si="18"/>
        <v>800</v>
      </c>
      <c r="L67" s="9">
        <f t="shared" si="18"/>
        <v>800</v>
      </c>
      <c r="M67" s="9">
        <f t="shared" si="18"/>
        <v>800</v>
      </c>
      <c r="N67" s="9">
        <f t="shared" si="18"/>
        <v>800</v>
      </c>
      <c r="O67" s="9">
        <f t="shared" si="18"/>
        <v>800</v>
      </c>
      <c r="P67" s="9">
        <f t="shared" si="2"/>
        <v>9600</v>
      </c>
    </row>
    <row r="68" spans="1:16" ht="15" customHeight="1" x14ac:dyDescent="0.25">
      <c r="A68" s="10">
        <v>5101</v>
      </c>
      <c r="B68" s="17" t="s">
        <v>549</v>
      </c>
      <c r="C68" s="146">
        <v>11</v>
      </c>
      <c r="D68" s="12">
        <v>700</v>
      </c>
      <c r="E68" s="12">
        <v>700</v>
      </c>
      <c r="F68" s="12">
        <v>700</v>
      </c>
      <c r="G68" s="12">
        <v>700</v>
      </c>
      <c r="H68" s="12">
        <v>700</v>
      </c>
      <c r="I68" s="12">
        <v>700</v>
      </c>
      <c r="J68" s="12">
        <v>700</v>
      </c>
      <c r="K68" s="12">
        <v>700</v>
      </c>
      <c r="L68" s="12">
        <v>700</v>
      </c>
      <c r="M68" s="12">
        <v>700</v>
      </c>
      <c r="N68" s="12">
        <v>700</v>
      </c>
      <c r="O68" s="12">
        <v>700</v>
      </c>
      <c r="P68" s="13">
        <f t="shared" si="2"/>
        <v>8400</v>
      </c>
    </row>
    <row r="69" spans="1:16" x14ac:dyDescent="0.25">
      <c r="A69" s="10">
        <v>5102</v>
      </c>
      <c r="B69" s="17" t="s">
        <v>442</v>
      </c>
      <c r="C69" s="146">
        <v>11</v>
      </c>
      <c r="D69" s="12">
        <v>100</v>
      </c>
      <c r="E69" s="12">
        <v>100</v>
      </c>
      <c r="F69" s="12">
        <v>100</v>
      </c>
      <c r="G69" s="12">
        <v>100</v>
      </c>
      <c r="H69" s="12">
        <v>100</v>
      </c>
      <c r="I69" s="12">
        <v>100</v>
      </c>
      <c r="J69" s="12">
        <v>100</v>
      </c>
      <c r="K69" s="12">
        <v>100</v>
      </c>
      <c r="L69" s="12">
        <v>100</v>
      </c>
      <c r="M69" s="12">
        <v>100</v>
      </c>
      <c r="N69" s="12">
        <v>100</v>
      </c>
      <c r="O69" s="12">
        <v>100</v>
      </c>
      <c r="P69" s="13">
        <f t="shared" si="2"/>
        <v>1200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7200</v>
      </c>
      <c r="E73" s="6">
        <f t="shared" ref="E73:N73" si="21">E74+E78+E81+E87</f>
        <v>7200</v>
      </c>
      <c r="F73" s="6">
        <f t="shared" si="21"/>
        <v>7200</v>
      </c>
      <c r="G73" s="6">
        <f t="shared" si="21"/>
        <v>7200</v>
      </c>
      <c r="H73" s="6">
        <f t="shared" si="21"/>
        <v>7200</v>
      </c>
      <c r="I73" s="6">
        <f t="shared" si="21"/>
        <v>7200</v>
      </c>
      <c r="J73" s="6">
        <f t="shared" si="21"/>
        <v>7200</v>
      </c>
      <c r="K73" s="6">
        <f t="shared" si="21"/>
        <v>7200</v>
      </c>
      <c r="L73" s="6">
        <f t="shared" si="21"/>
        <v>7200</v>
      </c>
      <c r="M73" s="6">
        <f t="shared" si="21"/>
        <v>7200</v>
      </c>
      <c r="N73" s="6">
        <f t="shared" si="21"/>
        <v>7200</v>
      </c>
      <c r="O73" s="6">
        <f>O74+O78+O81+O87</f>
        <v>7200</v>
      </c>
      <c r="P73" s="6">
        <f t="shared" si="2"/>
        <v>86400</v>
      </c>
    </row>
    <row r="74" spans="1:16" ht="15" customHeight="1" x14ac:dyDescent="0.25">
      <c r="A74" s="7">
        <v>6100</v>
      </c>
      <c r="B74" s="19" t="s">
        <v>502</v>
      </c>
      <c r="C74" s="149"/>
      <c r="D74" s="9">
        <f>SUM(D75:D77)</f>
        <v>7200</v>
      </c>
      <c r="E74" s="9">
        <f t="shared" ref="E74:O74" si="22">SUM(E75:E77)</f>
        <v>7200</v>
      </c>
      <c r="F74" s="9">
        <f t="shared" si="22"/>
        <v>7200</v>
      </c>
      <c r="G74" s="9">
        <f t="shared" si="22"/>
        <v>7200</v>
      </c>
      <c r="H74" s="9">
        <f t="shared" si="22"/>
        <v>7200</v>
      </c>
      <c r="I74" s="9">
        <f t="shared" si="22"/>
        <v>7200</v>
      </c>
      <c r="J74" s="9">
        <f t="shared" si="22"/>
        <v>7200</v>
      </c>
      <c r="K74" s="9">
        <f t="shared" si="22"/>
        <v>7200</v>
      </c>
      <c r="L74" s="9">
        <f t="shared" si="22"/>
        <v>7200</v>
      </c>
      <c r="M74" s="9">
        <f t="shared" si="22"/>
        <v>7200</v>
      </c>
      <c r="N74" s="9">
        <f t="shared" si="22"/>
        <v>7200</v>
      </c>
      <c r="O74" s="9">
        <f t="shared" si="22"/>
        <v>7200</v>
      </c>
      <c r="P74" s="9">
        <f t="shared" si="2"/>
        <v>86400</v>
      </c>
    </row>
    <row r="75" spans="1:16" x14ac:dyDescent="0.25">
      <c r="A75" s="10">
        <v>6101</v>
      </c>
      <c r="B75" s="17" t="s">
        <v>551</v>
      </c>
      <c r="C75" s="146">
        <v>11</v>
      </c>
      <c r="D75" s="12">
        <v>200</v>
      </c>
      <c r="E75" s="12">
        <v>200</v>
      </c>
      <c r="F75" s="12">
        <v>200</v>
      </c>
      <c r="G75" s="12">
        <v>200</v>
      </c>
      <c r="H75" s="12">
        <v>200</v>
      </c>
      <c r="I75" s="12">
        <v>200</v>
      </c>
      <c r="J75" s="12">
        <v>200</v>
      </c>
      <c r="K75" s="12">
        <v>200</v>
      </c>
      <c r="L75" s="12">
        <v>200</v>
      </c>
      <c r="M75" s="12">
        <v>200</v>
      </c>
      <c r="N75" s="12">
        <v>200</v>
      </c>
      <c r="O75" s="12">
        <v>200</v>
      </c>
      <c r="P75" s="13">
        <f t="shared" ref="P75:P141" si="23">SUM(D75:O75)</f>
        <v>2400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7000</v>
      </c>
      <c r="E77" s="12">
        <v>7000</v>
      </c>
      <c r="F77" s="12">
        <v>7000</v>
      </c>
      <c r="G77" s="12">
        <v>7000</v>
      </c>
      <c r="H77" s="12">
        <v>7000</v>
      </c>
      <c r="I77" s="12">
        <v>7000</v>
      </c>
      <c r="J77" s="12">
        <v>7000</v>
      </c>
      <c r="K77" s="12">
        <v>7000</v>
      </c>
      <c r="L77" s="12">
        <v>7000</v>
      </c>
      <c r="M77" s="12">
        <v>7000</v>
      </c>
      <c r="N77" s="12">
        <v>7000</v>
      </c>
      <c r="O77" s="12">
        <v>7000</v>
      </c>
      <c r="P77" s="13">
        <f t="shared" si="23"/>
        <v>84000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6137002</v>
      </c>
      <c r="E103" s="6">
        <f t="shared" ref="E103:O103" si="32">E104+E117+E120+E127+E133</f>
        <v>6137002</v>
      </c>
      <c r="F103" s="6">
        <f t="shared" si="32"/>
        <v>6137002</v>
      </c>
      <c r="G103" s="6">
        <f t="shared" si="32"/>
        <v>6137002</v>
      </c>
      <c r="H103" s="6">
        <f t="shared" si="32"/>
        <v>6137002</v>
      </c>
      <c r="I103" s="6">
        <f t="shared" si="32"/>
        <v>9637002</v>
      </c>
      <c r="J103" s="6">
        <f t="shared" si="32"/>
        <v>6137002</v>
      </c>
      <c r="K103" s="6">
        <f t="shared" si="32"/>
        <v>8637002</v>
      </c>
      <c r="L103" s="6">
        <f t="shared" si="32"/>
        <v>6137002</v>
      </c>
      <c r="M103" s="6">
        <f t="shared" si="32"/>
        <v>6137002</v>
      </c>
      <c r="N103" s="6">
        <f t="shared" si="32"/>
        <v>4737002</v>
      </c>
      <c r="O103" s="6">
        <f t="shared" si="32"/>
        <v>4737002</v>
      </c>
      <c r="P103" s="6">
        <f t="shared" si="23"/>
        <v>76844024</v>
      </c>
    </row>
    <row r="104" spans="1:16" ht="15" customHeight="1" x14ac:dyDescent="0.25">
      <c r="A104" s="7">
        <v>8100</v>
      </c>
      <c r="B104" s="19" t="s">
        <v>568</v>
      </c>
      <c r="C104" s="149"/>
      <c r="D104" s="9">
        <f>SUM(D105:D116)</f>
        <v>3800000</v>
      </c>
      <c r="E104" s="9">
        <f t="shared" ref="E104:O104" si="33">SUM(E105:E116)</f>
        <v>3800000</v>
      </c>
      <c r="F104" s="9">
        <f t="shared" si="33"/>
        <v>3800000</v>
      </c>
      <c r="G104" s="9">
        <f t="shared" si="33"/>
        <v>3800000</v>
      </c>
      <c r="H104" s="9">
        <f t="shared" si="33"/>
        <v>3800000</v>
      </c>
      <c r="I104" s="9">
        <f t="shared" si="33"/>
        <v>3800000</v>
      </c>
      <c r="J104" s="9">
        <f t="shared" si="33"/>
        <v>3800000</v>
      </c>
      <c r="K104" s="9">
        <f t="shared" si="33"/>
        <v>3800000</v>
      </c>
      <c r="L104" s="9">
        <f t="shared" si="33"/>
        <v>3800000</v>
      </c>
      <c r="M104" s="9">
        <f t="shared" si="33"/>
        <v>3800000</v>
      </c>
      <c r="N104" s="9">
        <f t="shared" si="33"/>
        <v>3800000</v>
      </c>
      <c r="O104" s="9">
        <f t="shared" si="33"/>
        <v>3800000</v>
      </c>
      <c r="P104" s="9">
        <f t="shared" si="23"/>
        <v>45600000</v>
      </c>
    </row>
    <row r="105" spans="1:16" x14ac:dyDescent="0.25">
      <c r="A105" s="10">
        <v>8101</v>
      </c>
      <c r="B105" s="17" t="s">
        <v>2971</v>
      </c>
      <c r="C105" s="110">
        <v>15</v>
      </c>
      <c r="D105" s="12">
        <v>3000000</v>
      </c>
      <c r="E105" s="12">
        <v>3000000</v>
      </c>
      <c r="F105" s="12">
        <v>3000000</v>
      </c>
      <c r="G105" s="12">
        <v>3000000</v>
      </c>
      <c r="H105" s="12">
        <v>3000000</v>
      </c>
      <c r="I105" s="12">
        <v>3000000</v>
      </c>
      <c r="J105" s="12">
        <v>3000000</v>
      </c>
      <c r="K105" s="12">
        <v>3000000</v>
      </c>
      <c r="L105" s="12">
        <v>3000000</v>
      </c>
      <c r="M105" s="12">
        <v>3000000</v>
      </c>
      <c r="N105" s="12">
        <v>3000000</v>
      </c>
      <c r="O105" s="12">
        <v>3000000</v>
      </c>
      <c r="P105" s="13">
        <f t="shared" si="23"/>
        <v>36000000</v>
      </c>
    </row>
    <row r="106" spans="1:16" x14ac:dyDescent="0.25">
      <c r="A106" s="10">
        <v>8102</v>
      </c>
      <c r="B106" s="17" t="s">
        <v>2972</v>
      </c>
      <c r="C106" s="110">
        <v>15</v>
      </c>
      <c r="D106" s="12">
        <v>165000</v>
      </c>
      <c r="E106" s="12">
        <v>165000</v>
      </c>
      <c r="F106" s="12">
        <v>165000</v>
      </c>
      <c r="G106" s="12">
        <v>165000</v>
      </c>
      <c r="H106" s="12">
        <v>165000</v>
      </c>
      <c r="I106" s="12">
        <v>165000</v>
      </c>
      <c r="J106" s="12">
        <v>165000</v>
      </c>
      <c r="K106" s="12">
        <v>165000</v>
      </c>
      <c r="L106" s="12">
        <v>165000</v>
      </c>
      <c r="M106" s="12">
        <v>165000</v>
      </c>
      <c r="N106" s="12">
        <v>165000</v>
      </c>
      <c r="O106" s="12">
        <v>165000</v>
      </c>
      <c r="P106" s="13">
        <f t="shared" si="23"/>
        <v>1980000</v>
      </c>
    </row>
    <row r="107" spans="1:16" x14ac:dyDescent="0.25">
      <c r="A107" s="10">
        <v>8103</v>
      </c>
      <c r="B107" s="17" t="s">
        <v>2973</v>
      </c>
      <c r="C107" s="110">
        <v>15</v>
      </c>
      <c r="D107" s="12">
        <v>25000</v>
      </c>
      <c r="E107" s="12">
        <v>25000</v>
      </c>
      <c r="F107" s="12">
        <v>25000</v>
      </c>
      <c r="G107" s="12">
        <v>25000</v>
      </c>
      <c r="H107" s="12">
        <v>25000</v>
      </c>
      <c r="I107" s="12">
        <v>25000</v>
      </c>
      <c r="J107" s="12">
        <v>25000</v>
      </c>
      <c r="K107" s="12">
        <v>25000</v>
      </c>
      <c r="L107" s="12">
        <v>25000</v>
      </c>
      <c r="M107" s="12">
        <v>25000</v>
      </c>
      <c r="N107" s="12">
        <v>25000</v>
      </c>
      <c r="O107" s="12">
        <v>25000</v>
      </c>
      <c r="P107" s="13">
        <f t="shared" si="23"/>
        <v>300000</v>
      </c>
    </row>
    <row r="108" spans="1:16" x14ac:dyDescent="0.25">
      <c r="A108" s="10">
        <v>8104</v>
      </c>
      <c r="B108" s="17" t="s">
        <v>2974</v>
      </c>
      <c r="C108" s="110">
        <v>15</v>
      </c>
      <c r="D108" s="12">
        <v>155000</v>
      </c>
      <c r="E108" s="12">
        <v>155000</v>
      </c>
      <c r="F108" s="12">
        <v>155000</v>
      </c>
      <c r="G108" s="12">
        <v>155000</v>
      </c>
      <c r="H108" s="12">
        <v>155000</v>
      </c>
      <c r="I108" s="12">
        <v>155000</v>
      </c>
      <c r="J108" s="12">
        <v>155000</v>
      </c>
      <c r="K108" s="12">
        <v>155000</v>
      </c>
      <c r="L108" s="12">
        <v>155000</v>
      </c>
      <c r="M108" s="12">
        <v>155000</v>
      </c>
      <c r="N108" s="12">
        <v>155000</v>
      </c>
      <c r="O108" s="12">
        <v>155000</v>
      </c>
      <c r="P108" s="13">
        <f t="shared" si="23"/>
        <v>1860000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5000</v>
      </c>
      <c r="E110" s="12">
        <v>5000</v>
      </c>
      <c r="F110" s="12">
        <v>5000</v>
      </c>
      <c r="G110" s="12">
        <v>5000</v>
      </c>
      <c r="H110" s="12">
        <v>5000</v>
      </c>
      <c r="I110" s="12">
        <v>5000</v>
      </c>
      <c r="J110" s="12">
        <v>5000</v>
      </c>
      <c r="K110" s="12">
        <v>5000</v>
      </c>
      <c r="L110" s="12">
        <v>5000</v>
      </c>
      <c r="M110" s="12">
        <v>5000</v>
      </c>
      <c r="N110" s="12">
        <v>5000</v>
      </c>
      <c r="O110" s="12">
        <v>5000</v>
      </c>
      <c r="P110" s="13">
        <f t="shared" si="23"/>
        <v>60000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120000</v>
      </c>
      <c r="E113" s="12">
        <v>120000</v>
      </c>
      <c r="F113" s="12">
        <v>120000</v>
      </c>
      <c r="G113" s="12">
        <v>120000</v>
      </c>
      <c r="H113" s="12">
        <v>120000</v>
      </c>
      <c r="I113" s="12">
        <v>120000</v>
      </c>
      <c r="J113" s="12">
        <v>120000</v>
      </c>
      <c r="K113" s="12">
        <v>120000</v>
      </c>
      <c r="L113" s="12">
        <v>120000</v>
      </c>
      <c r="M113" s="12">
        <v>120000</v>
      </c>
      <c r="N113" s="12">
        <v>120000</v>
      </c>
      <c r="O113" s="12">
        <v>120000</v>
      </c>
      <c r="P113" s="13">
        <f t="shared" si="23"/>
        <v>1440000</v>
      </c>
    </row>
    <row r="114" spans="1:16" x14ac:dyDescent="0.25">
      <c r="A114" s="10">
        <v>8110</v>
      </c>
      <c r="B114" s="17" t="s">
        <v>2980</v>
      </c>
      <c r="C114" s="110">
        <v>15</v>
      </c>
      <c r="D114" s="12">
        <v>45000</v>
      </c>
      <c r="E114" s="12">
        <v>45000</v>
      </c>
      <c r="F114" s="12">
        <v>45000</v>
      </c>
      <c r="G114" s="12">
        <v>45000</v>
      </c>
      <c r="H114" s="12">
        <v>45000</v>
      </c>
      <c r="I114" s="12">
        <v>45000</v>
      </c>
      <c r="J114" s="12">
        <v>45000</v>
      </c>
      <c r="K114" s="12">
        <v>45000</v>
      </c>
      <c r="L114" s="12">
        <v>45000</v>
      </c>
      <c r="M114" s="12">
        <v>45000</v>
      </c>
      <c r="N114" s="12">
        <v>45000</v>
      </c>
      <c r="O114" s="12">
        <v>45000</v>
      </c>
      <c r="P114" s="13">
        <f t="shared" si="23"/>
        <v>540000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285000</v>
      </c>
      <c r="E116" s="12">
        <v>285000</v>
      </c>
      <c r="F116" s="12">
        <v>285000</v>
      </c>
      <c r="G116" s="12">
        <v>285000</v>
      </c>
      <c r="H116" s="12">
        <v>285000</v>
      </c>
      <c r="I116" s="12">
        <v>285000</v>
      </c>
      <c r="J116" s="12">
        <v>285000</v>
      </c>
      <c r="K116" s="12">
        <v>285000</v>
      </c>
      <c r="L116" s="12">
        <v>285000</v>
      </c>
      <c r="M116" s="12">
        <v>285000</v>
      </c>
      <c r="N116" s="12">
        <v>285000</v>
      </c>
      <c r="O116" s="12">
        <v>285000</v>
      </c>
      <c r="P116" s="13">
        <f t="shared" si="23"/>
        <v>3420000</v>
      </c>
    </row>
    <row r="117" spans="1:16" ht="15" customHeight="1" x14ac:dyDescent="0.25">
      <c r="A117" s="7">
        <v>8200</v>
      </c>
      <c r="B117" s="19" t="s">
        <v>581</v>
      </c>
      <c r="C117" s="149"/>
      <c r="D117" s="9">
        <f>SUM(D118:D119)</f>
        <v>2300000</v>
      </c>
      <c r="E117" s="9">
        <f t="shared" ref="E117:O117" si="34">SUM(E118:E119)</f>
        <v>2300000</v>
      </c>
      <c r="F117" s="9">
        <f t="shared" si="34"/>
        <v>2300000</v>
      </c>
      <c r="G117" s="9">
        <f t="shared" si="34"/>
        <v>2300000</v>
      </c>
      <c r="H117" s="9">
        <f t="shared" si="34"/>
        <v>2300000</v>
      </c>
      <c r="I117" s="9">
        <f t="shared" si="34"/>
        <v>2300000</v>
      </c>
      <c r="J117" s="9">
        <f t="shared" si="34"/>
        <v>2300000</v>
      </c>
      <c r="K117" s="9">
        <f t="shared" si="34"/>
        <v>2300000</v>
      </c>
      <c r="L117" s="9">
        <f t="shared" si="34"/>
        <v>2300000</v>
      </c>
      <c r="M117" s="9">
        <f t="shared" si="34"/>
        <v>2300000</v>
      </c>
      <c r="N117" s="9">
        <f t="shared" si="34"/>
        <v>900000</v>
      </c>
      <c r="O117" s="9">
        <f t="shared" si="34"/>
        <v>900000</v>
      </c>
      <c r="P117" s="9">
        <f t="shared" si="23"/>
        <v>24800000</v>
      </c>
    </row>
    <row r="118" spans="1:16" x14ac:dyDescent="0.25">
      <c r="A118" s="10">
        <v>8201</v>
      </c>
      <c r="B118" s="17" t="s">
        <v>582</v>
      </c>
      <c r="C118" s="110">
        <v>25</v>
      </c>
      <c r="D118" s="12">
        <v>1400000</v>
      </c>
      <c r="E118" s="12">
        <v>1400000</v>
      </c>
      <c r="F118" s="12">
        <v>1400000</v>
      </c>
      <c r="G118" s="12">
        <v>1400000</v>
      </c>
      <c r="H118" s="12">
        <v>1400000</v>
      </c>
      <c r="I118" s="12">
        <v>1400000</v>
      </c>
      <c r="J118" s="12">
        <v>1400000</v>
      </c>
      <c r="K118" s="12">
        <v>1400000</v>
      </c>
      <c r="L118" s="12">
        <v>1400000</v>
      </c>
      <c r="M118" s="12">
        <v>1400000</v>
      </c>
      <c r="N118" s="12"/>
      <c r="O118" s="12"/>
      <c r="P118" s="13">
        <f t="shared" si="23"/>
        <v>14000000</v>
      </c>
    </row>
    <row r="119" spans="1:16" x14ac:dyDescent="0.25">
      <c r="A119" s="10">
        <v>8202</v>
      </c>
      <c r="B119" s="17" t="s">
        <v>583</v>
      </c>
      <c r="C119" s="110">
        <v>25</v>
      </c>
      <c r="D119" s="12">
        <v>900000</v>
      </c>
      <c r="E119" s="12">
        <v>900000</v>
      </c>
      <c r="F119" s="12">
        <v>900000</v>
      </c>
      <c r="G119" s="12">
        <v>900000</v>
      </c>
      <c r="H119" s="12">
        <v>900000</v>
      </c>
      <c r="I119" s="12">
        <v>900000</v>
      </c>
      <c r="J119" s="12">
        <v>900000</v>
      </c>
      <c r="K119" s="12">
        <v>900000</v>
      </c>
      <c r="L119" s="12">
        <v>900000</v>
      </c>
      <c r="M119" s="12">
        <v>900000</v>
      </c>
      <c r="N119" s="12">
        <v>900000</v>
      </c>
      <c r="O119" s="12">
        <v>900000</v>
      </c>
      <c r="P119" s="13">
        <f t="shared" si="23"/>
        <v>10800000</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3500000</v>
      </c>
      <c r="J120" s="9">
        <f t="shared" si="35"/>
        <v>0</v>
      </c>
      <c r="K120" s="9">
        <f t="shared" si="35"/>
        <v>2500000</v>
      </c>
      <c r="L120" s="9">
        <f t="shared" si="35"/>
        <v>0</v>
      </c>
      <c r="M120" s="9">
        <f t="shared" si="35"/>
        <v>0</v>
      </c>
      <c r="N120" s="9">
        <f t="shared" si="35"/>
        <v>0</v>
      </c>
      <c r="O120" s="9">
        <f>SUM(O121:O126)</f>
        <v>0</v>
      </c>
      <c r="P120" s="9">
        <f>SUM(D120:O120)</f>
        <v>6000000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v>3500000</v>
      </c>
      <c r="J126" s="12"/>
      <c r="K126" s="12">
        <v>2500000</v>
      </c>
      <c r="L126" s="12"/>
      <c r="M126" s="12"/>
      <c r="N126" s="12"/>
      <c r="O126" s="12"/>
      <c r="P126" s="13">
        <f>SUM(D126:O126)</f>
        <v>6000000</v>
      </c>
    </row>
    <row r="127" spans="1:16" ht="15" customHeight="1" x14ac:dyDescent="0.25">
      <c r="A127" s="7">
        <v>8400</v>
      </c>
      <c r="B127" s="19" t="s">
        <v>444</v>
      </c>
      <c r="C127" s="149"/>
      <c r="D127" s="9">
        <f>SUM(D128:D132)</f>
        <v>37002</v>
      </c>
      <c r="E127" s="9">
        <f t="shared" ref="E127:O127" si="36">SUM(E128:E132)</f>
        <v>37002</v>
      </c>
      <c r="F127" s="9">
        <f t="shared" si="36"/>
        <v>37002</v>
      </c>
      <c r="G127" s="9">
        <f t="shared" si="36"/>
        <v>37002</v>
      </c>
      <c r="H127" s="9">
        <f t="shared" si="36"/>
        <v>37002</v>
      </c>
      <c r="I127" s="9">
        <f t="shared" si="36"/>
        <v>37002</v>
      </c>
      <c r="J127" s="9">
        <f t="shared" si="36"/>
        <v>37002</v>
      </c>
      <c r="K127" s="9">
        <f t="shared" si="36"/>
        <v>37002</v>
      </c>
      <c r="L127" s="9">
        <f t="shared" si="36"/>
        <v>37002</v>
      </c>
      <c r="M127" s="9">
        <f t="shared" si="36"/>
        <v>37002</v>
      </c>
      <c r="N127" s="9">
        <f t="shared" si="36"/>
        <v>37002</v>
      </c>
      <c r="O127" s="9">
        <f t="shared" si="36"/>
        <v>37002</v>
      </c>
      <c r="P127" s="9">
        <f t="shared" si="23"/>
        <v>444024</v>
      </c>
    </row>
    <row r="128" spans="1:16" x14ac:dyDescent="0.25">
      <c r="A128" s="10">
        <v>8401</v>
      </c>
      <c r="B128" s="21" t="s">
        <v>588</v>
      </c>
      <c r="C128" s="110">
        <v>15</v>
      </c>
      <c r="D128" s="12">
        <v>2</v>
      </c>
      <c r="E128" s="12">
        <v>2</v>
      </c>
      <c r="F128" s="12">
        <v>2</v>
      </c>
      <c r="G128" s="12">
        <v>2</v>
      </c>
      <c r="H128" s="12">
        <v>2</v>
      </c>
      <c r="I128" s="12">
        <v>2</v>
      </c>
      <c r="J128" s="12">
        <v>2</v>
      </c>
      <c r="K128" s="12">
        <v>2</v>
      </c>
      <c r="L128" s="12">
        <v>2</v>
      </c>
      <c r="M128" s="12">
        <v>2</v>
      </c>
      <c r="N128" s="12">
        <v>2</v>
      </c>
      <c r="O128" s="12">
        <v>2</v>
      </c>
      <c r="P128" s="13">
        <f t="shared" si="23"/>
        <v>24</v>
      </c>
    </row>
    <row r="129" spans="1:16" x14ac:dyDescent="0.25">
      <c r="A129" s="10">
        <v>8402</v>
      </c>
      <c r="B129" s="21" t="s">
        <v>589</v>
      </c>
      <c r="C129" s="110">
        <v>15</v>
      </c>
      <c r="D129" s="12">
        <v>12000</v>
      </c>
      <c r="E129" s="12">
        <v>12000</v>
      </c>
      <c r="F129" s="12">
        <v>12000</v>
      </c>
      <c r="G129" s="12">
        <v>12000</v>
      </c>
      <c r="H129" s="12">
        <v>12000</v>
      </c>
      <c r="I129" s="12">
        <v>12000</v>
      </c>
      <c r="J129" s="12">
        <v>12000</v>
      </c>
      <c r="K129" s="12">
        <v>12000</v>
      </c>
      <c r="L129" s="12">
        <v>12000</v>
      </c>
      <c r="M129" s="12">
        <v>12000</v>
      </c>
      <c r="N129" s="12">
        <v>12000</v>
      </c>
      <c r="O129" s="12">
        <v>12000</v>
      </c>
      <c r="P129" s="13">
        <f t="shared" si="23"/>
        <v>144000</v>
      </c>
    </row>
    <row r="130" spans="1:16" x14ac:dyDescent="0.25">
      <c r="A130" s="10">
        <v>8403</v>
      </c>
      <c r="B130" s="21" t="s">
        <v>590</v>
      </c>
      <c r="C130" s="110">
        <v>15</v>
      </c>
      <c r="D130" s="12">
        <v>25000</v>
      </c>
      <c r="E130" s="12">
        <v>25000</v>
      </c>
      <c r="F130" s="12">
        <v>25000</v>
      </c>
      <c r="G130" s="12">
        <v>25000</v>
      </c>
      <c r="H130" s="12">
        <v>25000</v>
      </c>
      <c r="I130" s="12">
        <v>25000</v>
      </c>
      <c r="J130" s="12">
        <v>25000</v>
      </c>
      <c r="K130" s="12">
        <v>25000</v>
      </c>
      <c r="L130" s="12">
        <v>25000</v>
      </c>
      <c r="M130" s="12">
        <v>25000</v>
      </c>
      <c r="N130" s="12">
        <v>25000</v>
      </c>
      <c r="O130" s="12">
        <v>25000</v>
      </c>
      <c r="P130" s="13">
        <f t="shared" si="23"/>
        <v>300000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7021737</v>
      </c>
      <c r="E157" s="26">
        <f t="shared" ref="E157:N157" si="46">E2+E23+E29+E34+E66+E73+E89+E103+E136+E152</f>
        <v>7021737</v>
      </c>
      <c r="F157" s="26">
        <f t="shared" si="46"/>
        <v>7021737</v>
      </c>
      <c r="G157" s="26">
        <f t="shared" si="46"/>
        <v>6627737</v>
      </c>
      <c r="H157" s="26">
        <f t="shared" si="46"/>
        <v>6528237</v>
      </c>
      <c r="I157" s="26">
        <f t="shared" si="46"/>
        <v>10027737</v>
      </c>
      <c r="J157" s="26">
        <f t="shared" si="46"/>
        <v>6527737</v>
      </c>
      <c r="K157" s="26">
        <f t="shared" si="46"/>
        <v>8979237</v>
      </c>
      <c r="L157" s="26">
        <f t="shared" si="46"/>
        <v>6477737</v>
      </c>
      <c r="M157" s="26">
        <f t="shared" si="46"/>
        <v>6477737</v>
      </c>
      <c r="N157" s="26">
        <f t="shared" si="46"/>
        <v>5077737</v>
      </c>
      <c r="O157" s="26">
        <f>O2+O23+O29+O34+O66+O73+O89+O103+O136+O152</f>
        <v>5077737</v>
      </c>
      <c r="P157" s="26">
        <f>SUM(D157:O157)</f>
        <v>82866844</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82866844</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2" activePane="bottomRight" state="frozen"/>
      <selection pane="topRight" activeCell="D1" sqref="D1"/>
      <selection pane="bottomLeft" activeCell="A2" sqref="A2"/>
      <selection pane="bottomRight" activeCell="D809" sqref="D809:O809"/>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1588869</v>
      </c>
      <c r="E2" s="52">
        <f t="shared" si="0"/>
        <v>1588869</v>
      </c>
      <c r="F2" s="52">
        <f t="shared" si="0"/>
        <v>1588869</v>
      </c>
      <c r="G2" s="52">
        <f t="shared" si="0"/>
        <v>1588869</v>
      </c>
      <c r="H2" s="52">
        <f t="shared" si="0"/>
        <v>1588869</v>
      </c>
      <c r="I2" s="52">
        <f t="shared" si="0"/>
        <v>1588869</v>
      </c>
      <c r="J2" s="52">
        <f t="shared" si="0"/>
        <v>1588869</v>
      </c>
      <c r="K2" s="52">
        <f t="shared" si="0"/>
        <v>1588869</v>
      </c>
      <c r="L2" s="52">
        <f t="shared" si="0"/>
        <v>1588869</v>
      </c>
      <c r="M2" s="52">
        <f t="shared" si="0"/>
        <v>1588869</v>
      </c>
      <c r="N2" s="52">
        <f t="shared" si="0"/>
        <v>1588869</v>
      </c>
      <c r="O2" s="52">
        <f t="shared" si="0"/>
        <v>4588877</v>
      </c>
      <c r="P2" s="52">
        <f>P3+P35+P67+P130+P171+P232+P243</f>
        <v>22066436</v>
      </c>
    </row>
    <row r="3" spans="1:16" x14ac:dyDescent="0.25">
      <c r="A3" s="113">
        <v>1100</v>
      </c>
      <c r="B3" s="545" t="s">
        <v>2185</v>
      </c>
      <c r="C3" s="546"/>
      <c r="D3" s="63">
        <f>SUM(D4:D34)</f>
        <v>896968</v>
      </c>
      <c r="E3" s="63">
        <f t="shared" ref="E3:N3" si="1">SUM(E4:E34)</f>
        <v>896968</v>
      </c>
      <c r="F3" s="63">
        <f t="shared" si="1"/>
        <v>896968</v>
      </c>
      <c r="G3" s="63">
        <f t="shared" si="1"/>
        <v>896968</v>
      </c>
      <c r="H3" s="63">
        <f t="shared" si="1"/>
        <v>896968</v>
      </c>
      <c r="I3" s="63">
        <f t="shared" si="1"/>
        <v>896968</v>
      </c>
      <c r="J3" s="63">
        <f t="shared" si="1"/>
        <v>896968</v>
      </c>
      <c r="K3" s="63">
        <f t="shared" si="1"/>
        <v>896968</v>
      </c>
      <c r="L3" s="63">
        <f t="shared" si="1"/>
        <v>896968</v>
      </c>
      <c r="M3" s="63">
        <f t="shared" si="1"/>
        <v>896968</v>
      </c>
      <c r="N3" s="63">
        <f t="shared" si="1"/>
        <v>896968</v>
      </c>
      <c r="O3" s="63">
        <f>SUM(O4:O34)</f>
        <v>896968</v>
      </c>
      <c r="P3" s="63">
        <f>SUM(P4:P34)</f>
        <v>10763616</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105000</v>
      </c>
      <c r="E8" s="54">
        <f t="shared" si="3"/>
        <v>105000</v>
      </c>
      <c r="F8" s="54">
        <f t="shared" si="3"/>
        <v>105000</v>
      </c>
      <c r="G8" s="54">
        <f t="shared" si="3"/>
        <v>105000</v>
      </c>
      <c r="H8" s="54">
        <f t="shared" si="3"/>
        <v>105000</v>
      </c>
      <c r="I8" s="54">
        <f t="shared" si="3"/>
        <v>105000</v>
      </c>
      <c r="J8" s="54">
        <f t="shared" si="3"/>
        <v>105000</v>
      </c>
      <c r="K8" s="54">
        <f t="shared" si="3"/>
        <v>105000</v>
      </c>
      <c r="L8" s="54">
        <f t="shared" si="3"/>
        <v>105000</v>
      </c>
      <c r="M8" s="54">
        <f t="shared" si="3"/>
        <v>105000</v>
      </c>
      <c r="N8" s="54">
        <f t="shared" si="3"/>
        <v>105000</v>
      </c>
      <c r="O8" s="54">
        <f t="shared" si="3"/>
        <v>105000</v>
      </c>
      <c r="P8" s="54">
        <f t="shared" ref="P8:P13" si="5">SUM(D8:O8)</f>
        <v>1260000</v>
      </c>
    </row>
    <row r="9" spans="1:16" x14ac:dyDescent="0.25">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791968</v>
      </c>
      <c r="E19" s="54">
        <f t="shared" si="7"/>
        <v>791968</v>
      </c>
      <c r="F19" s="54">
        <f t="shared" si="7"/>
        <v>791968</v>
      </c>
      <c r="G19" s="54">
        <f t="shared" si="7"/>
        <v>791968</v>
      </c>
      <c r="H19" s="54">
        <f t="shared" si="7"/>
        <v>791968</v>
      </c>
      <c r="I19" s="54">
        <f t="shared" si="7"/>
        <v>791968</v>
      </c>
      <c r="J19" s="54">
        <f t="shared" si="7"/>
        <v>791968</v>
      </c>
      <c r="K19" s="54">
        <f t="shared" si="7"/>
        <v>791968</v>
      </c>
      <c r="L19" s="54">
        <f t="shared" si="7"/>
        <v>791968</v>
      </c>
      <c r="M19" s="54">
        <f t="shared" si="7"/>
        <v>791968</v>
      </c>
      <c r="N19" s="54">
        <f t="shared" si="7"/>
        <v>791968</v>
      </c>
      <c r="O19" s="54">
        <f t="shared" si="7"/>
        <v>791968</v>
      </c>
      <c r="P19" s="54">
        <f t="shared" si="8"/>
        <v>9503616</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646901</v>
      </c>
      <c r="E35" s="63">
        <f t="shared" ref="E35:N35" si="10">SUM(E36:E66)</f>
        <v>646901</v>
      </c>
      <c r="F35" s="63">
        <f t="shared" si="10"/>
        <v>646901</v>
      </c>
      <c r="G35" s="63">
        <f t="shared" si="10"/>
        <v>646901</v>
      </c>
      <c r="H35" s="63">
        <f t="shared" si="10"/>
        <v>646901</v>
      </c>
      <c r="I35" s="63">
        <f t="shared" si="10"/>
        <v>646901</v>
      </c>
      <c r="J35" s="63">
        <f t="shared" si="10"/>
        <v>646901</v>
      </c>
      <c r="K35" s="63">
        <f t="shared" si="10"/>
        <v>646901</v>
      </c>
      <c r="L35" s="63">
        <f t="shared" si="10"/>
        <v>646901</v>
      </c>
      <c r="M35" s="63">
        <f t="shared" si="10"/>
        <v>646901</v>
      </c>
      <c r="N35" s="63">
        <f t="shared" si="10"/>
        <v>646901</v>
      </c>
      <c r="O35" s="63">
        <f>SUM(O36:O66)</f>
        <v>646909</v>
      </c>
      <c r="P35" s="38">
        <f>SUM(P36:P66)</f>
        <v>7762820</v>
      </c>
    </row>
    <row r="36" spans="1:16" x14ac:dyDescent="0.25">
      <c r="A36" s="531">
        <v>121</v>
      </c>
      <c r="B36" s="526" t="s">
        <v>2179</v>
      </c>
      <c r="C36" s="110">
        <v>11</v>
      </c>
      <c r="D36" s="12"/>
      <c r="E36" s="12"/>
      <c r="F36" s="12"/>
      <c r="G36" s="12"/>
      <c r="H36" s="12"/>
      <c r="I36" s="12"/>
      <c r="J36" s="12"/>
      <c r="K36" s="12"/>
      <c r="L36" s="12"/>
      <c r="M36" s="12"/>
      <c r="N36" s="12"/>
      <c r="O36" s="12"/>
      <c r="P36" s="54">
        <f>SUM(D36:O36)</f>
        <v>0</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c r="J44" s="12"/>
      <c r="K44" s="12"/>
      <c r="L44" s="12"/>
      <c r="M44" s="12"/>
      <c r="N44" s="12"/>
      <c r="O44" s="12"/>
      <c r="P44" s="54">
        <f t="shared" si="11"/>
        <v>0</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v>246901</v>
      </c>
      <c r="E46" s="12">
        <v>246901</v>
      </c>
      <c r="F46" s="12">
        <v>246901</v>
      </c>
      <c r="G46" s="12">
        <v>246901</v>
      </c>
      <c r="H46" s="12">
        <v>246901</v>
      </c>
      <c r="I46" s="12">
        <v>246901</v>
      </c>
      <c r="J46" s="12">
        <v>246901</v>
      </c>
      <c r="K46" s="12">
        <v>246901</v>
      </c>
      <c r="L46" s="12">
        <v>246901</v>
      </c>
      <c r="M46" s="12">
        <v>246901</v>
      </c>
      <c r="N46" s="12">
        <v>246901</v>
      </c>
      <c r="O46" s="12">
        <v>246909</v>
      </c>
      <c r="P46" s="54">
        <f t="shared" si="11"/>
        <v>2962820</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v>400000</v>
      </c>
      <c r="E50" s="12">
        <v>400000</v>
      </c>
      <c r="F50" s="12">
        <v>400000</v>
      </c>
      <c r="G50" s="12">
        <v>400000</v>
      </c>
      <c r="H50" s="12">
        <v>400000</v>
      </c>
      <c r="I50" s="12">
        <v>400000</v>
      </c>
      <c r="J50" s="12">
        <v>400000</v>
      </c>
      <c r="K50" s="12">
        <v>400000</v>
      </c>
      <c r="L50" s="12">
        <v>400000</v>
      </c>
      <c r="M50" s="12">
        <v>400000</v>
      </c>
      <c r="N50" s="12">
        <v>400000</v>
      </c>
      <c r="O50" s="12">
        <v>400000</v>
      </c>
      <c r="P50" s="54">
        <f t="shared" si="11"/>
        <v>4800000</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c r="E53" s="12"/>
      <c r="F53" s="12"/>
      <c r="G53" s="12"/>
      <c r="H53" s="12"/>
      <c r="I53" s="12"/>
      <c r="J53" s="12"/>
      <c r="K53" s="12"/>
      <c r="L53" s="12"/>
      <c r="M53" s="12"/>
      <c r="N53" s="12"/>
      <c r="O53" s="12"/>
      <c r="P53" s="54">
        <f t="shared" si="11"/>
        <v>0</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45000</v>
      </c>
      <c r="E67" s="63">
        <f t="shared" ref="E67:O67" si="12">SUM(E68:E129)</f>
        <v>45000</v>
      </c>
      <c r="F67" s="63">
        <f t="shared" si="12"/>
        <v>45000</v>
      </c>
      <c r="G67" s="63">
        <f t="shared" si="12"/>
        <v>45000</v>
      </c>
      <c r="H67" s="63">
        <f t="shared" si="12"/>
        <v>45000</v>
      </c>
      <c r="I67" s="63">
        <f t="shared" si="12"/>
        <v>45000</v>
      </c>
      <c r="J67" s="63">
        <f t="shared" si="12"/>
        <v>45000</v>
      </c>
      <c r="K67" s="63">
        <f t="shared" si="12"/>
        <v>45000</v>
      </c>
      <c r="L67" s="63">
        <f t="shared" si="12"/>
        <v>45000</v>
      </c>
      <c r="M67" s="63">
        <f t="shared" si="12"/>
        <v>45000</v>
      </c>
      <c r="N67" s="63">
        <f t="shared" si="12"/>
        <v>45000</v>
      </c>
      <c r="O67" s="63">
        <f t="shared" si="12"/>
        <v>3045000</v>
      </c>
      <c r="P67" s="63">
        <f>SUM(P68:P129)</f>
        <v>3540000</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c r="E78" s="12"/>
      <c r="F78" s="12"/>
      <c r="G78" s="12"/>
      <c r="H78" s="12"/>
      <c r="I78" s="12"/>
      <c r="J78" s="12"/>
      <c r="K78" s="12"/>
      <c r="L78" s="12"/>
      <c r="M78" s="12"/>
      <c r="N78" s="12"/>
      <c r="O78" s="12">
        <v>3000000</v>
      </c>
      <c r="P78" s="54">
        <f t="shared" si="13"/>
        <v>3000000</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c r="E82" s="12"/>
      <c r="F82" s="12"/>
      <c r="G82" s="12"/>
      <c r="H82" s="12"/>
      <c r="I82" s="12"/>
      <c r="J82" s="12"/>
      <c r="K82" s="12"/>
      <c r="L82" s="12"/>
      <c r="M82" s="12"/>
      <c r="N82" s="12"/>
      <c r="O82" s="12"/>
      <c r="P82" s="54">
        <f t="shared" si="13"/>
        <v>0</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c r="E85" s="12"/>
      <c r="F85" s="12"/>
      <c r="G85" s="12"/>
      <c r="H85" s="12"/>
      <c r="I85" s="12"/>
      <c r="J85" s="12"/>
      <c r="K85" s="12"/>
      <c r="L85" s="12"/>
      <c r="M85" s="12"/>
      <c r="N85" s="12"/>
      <c r="O85" s="12"/>
      <c r="P85" s="54">
        <f t="shared" si="13"/>
        <v>0</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v>5000</v>
      </c>
      <c r="E88" s="12">
        <v>5000</v>
      </c>
      <c r="F88" s="12">
        <v>5000</v>
      </c>
      <c r="G88" s="12">
        <v>5000</v>
      </c>
      <c r="H88" s="12">
        <v>5000</v>
      </c>
      <c r="I88" s="12">
        <v>5000</v>
      </c>
      <c r="J88" s="12">
        <v>5000</v>
      </c>
      <c r="K88" s="12">
        <v>5000</v>
      </c>
      <c r="L88" s="12">
        <v>5000</v>
      </c>
      <c r="M88" s="12">
        <v>5000</v>
      </c>
      <c r="N88" s="12">
        <v>5000</v>
      </c>
      <c r="O88" s="12">
        <v>5000</v>
      </c>
      <c r="P88" s="54">
        <f t="shared" si="13"/>
        <v>60000</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v>20000</v>
      </c>
      <c r="E92" s="12">
        <v>20000</v>
      </c>
      <c r="F92" s="12">
        <v>20000</v>
      </c>
      <c r="G92" s="12">
        <v>20000</v>
      </c>
      <c r="H92" s="12">
        <v>20000</v>
      </c>
      <c r="I92" s="12">
        <v>20000</v>
      </c>
      <c r="J92" s="12">
        <v>20000</v>
      </c>
      <c r="K92" s="12">
        <v>20000</v>
      </c>
      <c r="L92" s="12">
        <v>20000</v>
      </c>
      <c r="M92" s="12">
        <v>20000</v>
      </c>
      <c r="N92" s="12">
        <v>20000</v>
      </c>
      <c r="O92" s="12">
        <v>20000</v>
      </c>
      <c r="P92" s="54">
        <f t="shared" si="13"/>
        <v>240000</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v>20000</v>
      </c>
      <c r="E95" s="12">
        <v>20000</v>
      </c>
      <c r="F95" s="12">
        <v>20000</v>
      </c>
      <c r="G95" s="12">
        <v>20000</v>
      </c>
      <c r="H95" s="12">
        <v>20000</v>
      </c>
      <c r="I95" s="12">
        <v>20000</v>
      </c>
      <c r="J95" s="12">
        <v>20000</v>
      </c>
      <c r="K95" s="12">
        <v>20000</v>
      </c>
      <c r="L95" s="12">
        <v>20000</v>
      </c>
      <c r="M95" s="12">
        <v>20000</v>
      </c>
      <c r="N95" s="12">
        <v>20000</v>
      </c>
      <c r="O95" s="12">
        <v>20000</v>
      </c>
      <c r="P95" s="54">
        <f t="shared" si="13"/>
        <v>240000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c r="P168" s="54">
        <f t="shared" si="15"/>
        <v>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0</v>
      </c>
      <c r="P171" s="63">
        <f>SUM(P172:P231)</f>
        <v>0</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c r="E182" s="12"/>
      <c r="F182" s="12"/>
      <c r="G182" s="12"/>
      <c r="H182" s="12"/>
      <c r="I182" s="12"/>
      <c r="J182" s="12"/>
      <c r="K182" s="12"/>
      <c r="L182" s="12"/>
      <c r="M182" s="12"/>
      <c r="N182" s="12"/>
      <c r="O182" s="12"/>
      <c r="P182" s="54">
        <f t="shared" si="17"/>
        <v>0</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c r="E222" s="12"/>
      <c r="F222" s="12"/>
      <c r="G222" s="12"/>
      <c r="H222" s="12"/>
      <c r="I222" s="12"/>
      <c r="J222" s="12"/>
      <c r="K222" s="12"/>
      <c r="L222" s="12"/>
      <c r="M222" s="12"/>
      <c r="N222" s="12"/>
      <c r="O222" s="12"/>
      <c r="P222" s="54">
        <f t="shared" si="17"/>
        <v>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31">
        <v>171</v>
      </c>
      <c r="B244" s="526" t="s">
        <v>2209</v>
      </c>
      <c r="C244" s="110">
        <v>11</v>
      </c>
      <c r="D244" s="12"/>
      <c r="E244" s="12"/>
      <c r="F244" s="12"/>
      <c r="G244" s="12"/>
      <c r="H244" s="12"/>
      <c r="I244" s="12"/>
      <c r="J244" s="12"/>
      <c r="K244" s="12"/>
      <c r="L244" s="12"/>
      <c r="M244" s="12"/>
      <c r="N244" s="12"/>
      <c r="O244" s="12"/>
      <c r="P244" s="54">
        <f>SUM(D244:O244)</f>
        <v>0</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c r="E251" s="12"/>
      <c r="F251" s="12"/>
      <c r="G251" s="12"/>
      <c r="H251" s="12"/>
      <c r="I251" s="12"/>
      <c r="J251" s="12"/>
      <c r="K251" s="12"/>
      <c r="L251" s="12"/>
      <c r="M251" s="12"/>
      <c r="N251" s="12"/>
      <c r="O251" s="12"/>
      <c r="P251" s="54">
        <f t="shared" si="21"/>
        <v>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1110700</v>
      </c>
      <c r="E264" s="68">
        <f t="shared" si="22"/>
        <v>1120700</v>
      </c>
      <c r="F264" s="68">
        <f t="shared" si="22"/>
        <v>1120700</v>
      </c>
      <c r="G264" s="68">
        <f t="shared" si="22"/>
        <v>1120700</v>
      </c>
      <c r="H264" s="68">
        <f t="shared" si="22"/>
        <v>1120700</v>
      </c>
      <c r="I264" s="68">
        <f t="shared" si="22"/>
        <v>1120700</v>
      </c>
      <c r="J264" s="68">
        <f t="shared" si="22"/>
        <v>1120700</v>
      </c>
      <c r="K264" s="68">
        <f t="shared" si="22"/>
        <v>1120700</v>
      </c>
      <c r="L264" s="68">
        <f t="shared" si="22"/>
        <v>1120700</v>
      </c>
      <c r="M264" s="68">
        <f t="shared" si="22"/>
        <v>1120700</v>
      </c>
      <c r="N264" s="68">
        <f t="shared" si="22"/>
        <v>1120700</v>
      </c>
      <c r="O264" s="68">
        <f t="shared" si="22"/>
        <v>1120700</v>
      </c>
      <c r="P264" s="69">
        <f t="shared" si="22"/>
        <v>13438400</v>
      </c>
    </row>
    <row r="265" spans="1:16" ht="30" customHeight="1" x14ac:dyDescent="0.25">
      <c r="A265" s="62">
        <v>2100</v>
      </c>
      <c r="B265" s="541" t="s">
        <v>2212</v>
      </c>
      <c r="C265" s="542"/>
      <c r="D265" s="70">
        <f>SUM(D266:D345)</f>
        <v>55600</v>
      </c>
      <c r="E265" s="70">
        <f t="shared" ref="E265:O265" si="23">SUM(E266:E345)</f>
        <v>55600</v>
      </c>
      <c r="F265" s="70">
        <f t="shared" si="23"/>
        <v>55600</v>
      </c>
      <c r="G265" s="70">
        <f t="shared" si="23"/>
        <v>55600</v>
      </c>
      <c r="H265" s="70">
        <f t="shared" si="23"/>
        <v>55600</v>
      </c>
      <c r="I265" s="70">
        <f t="shared" si="23"/>
        <v>55600</v>
      </c>
      <c r="J265" s="70">
        <f t="shared" si="23"/>
        <v>55600</v>
      </c>
      <c r="K265" s="70">
        <f t="shared" si="23"/>
        <v>55600</v>
      </c>
      <c r="L265" s="70">
        <f t="shared" si="23"/>
        <v>55600</v>
      </c>
      <c r="M265" s="70">
        <f t="shared" si="23"/>
        <v>55600</v>
      </c>
      <c r="N265" s="70">
        <f t="shared" si="23"/>
        <v>55600</v>
      </c>
      <c r="O265" s="70">
        <f t="shared" si="23"/>
        <v>55600</v>
      </c>
      <c r="P265" s="70">
        <f>SUM(P266:P345)</f>
        <v>667200</v>
      </c>
    </row>
    <row r="266" spans="1:16" x14ac:dyDescent="0.25">
      <c r="A266" s="531">
        <v>211</v>
      </c>
      <c r="B266" s="526" t="s">
        <v>2213</v>
      </c>
      <c r="C266" s="110">
        <v>11</v>
      </c>
      <c r="D266" s="12"/>
      <c r="E266" s="12"/>
      <c r="F266" s="12"/>
      <c r="G266" s="12"/>
      <c r="H266" s="12"/>
      <c r="I266" s="12"/>
      <c r="J266" s="12"/>
      <c r="K266" s="12"/>
      <c r="L266" s="12"/>
      <c r="M266" s="12"/>
      <c r="N266" s="12"/>
      <c r="O266" s="12"/>
      <c r="P266" s="55">
        <f>SUM(D266:O266)</f>
        <v>0</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v>35000</v>
      </c>
      <c r="E270" s="12">
        <v>35000</v>
      </c>
      <c r="F270" s="12">
        <v>35000</v>
      </c>
      <c r="G270" s="12">
        <v>35000</v>
      </c>
      <c r="H270" s="12">
        <v>35000</v>
      </c>
      <c r="I270" s="12">
        <v>35000</v>
      </c>
      <c r="J270" s="12">
        <v>35000</v>
      </c>
      <c r="K270" s="12">
        <v>35000</v>
      </c>
      <c r="L270" s="12">
        <v>35000</v>
      </c>
      <c r="M270" s="12">
        <v>35000</v>
      </c>
      <c r="N270" s="12">
        <v>35000</v>
      </c>
      <c r="O270" s="12">
        <v>35000</v>
      </c>
      <c r="P270" s="55">
        <f t="shared" si="24"/>
        <v>420000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c r="E273" s="12"/>
      <c r="F273" s="12"/>
      <c r="G273" s="12"/>
      <c r="H273" s="12"/>
      <c r="I273" s="12"/>
      <c r="J273" s="12"/>
      <c r="K273" s="12"/>
      <c r="L273" s="12"/>
      <c r="M273" s="12"/>
      <c r="N273" s="12"/>
      <c r="O273" s="12"/>
      <c r="P273" s="55">
        <f t="shared" si="24"/>
        <v>0</v>
      </c>
    </row>
    <row r="274" spans="1:16" x14ac:dyDescent="0.25">
      <c r="A274" s="532"/>
      <c r="B274" s="527"/>
      <c r="C274" s="110">
        <v>26</v>
      </c>
      <c r="D274" s="12"/>
      <c r="E274" s="12"/>
      <c r="F274" s="12"/>
      <c r="G274" s="12"/>
      <c r="H274" s="12"/>
      <c r="I274" s="12"/>
      <c r="J274" s="12"/>
      <c r="K274" s="12"/>
      <c r="L274" s="12"/>
      <c r="M274" s="12"/>
      <c r="N274" s="12"/>
      <c r="O274" s="12"/>
      <c r="P274" s="55">
        <f t="shared" si="24"/>
        <v>0</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c r="E276" s="12"/>
      <c r="F276" s="12"/>
      <c r="G276" s="12"/>
      <c r="H276" s="12"/>
      <c r="I276" s="12"/>
      <c r="J276" s="12"/>
      <c r="K276" s="12"/>
      <c r="L276" s="12"/>
      <c r="M276" s="12"/>
      <c r="N276" s="12"/>
      <c r="O276" s="12"/>
      <c r="P276" s="55">
        <f t="shared" si="24"/>
        <v>0</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v>500</v>
      </c>
      <c r="E280" s="12">
        <v>500</v>
      </c>
      <c r="F280" s="12">
        <v>500</v>
      </c>
      <c r="G280" s="12">
        <v>500</v>
      </c>
      <c r="H280" s="12">
        <v>500</v>
      </c>
      <c r="I280" s="12">
        <v>500</v>
      </c>
      <c r="J280" s="12">
        <v>500</v>
      </c>
      <c r="K280" s="12">
        <v>500</v>
      </c>
      <c r="L280" s="12">
        <v>500</v>
      </c>
      <c r="M280" s="12">
        <v>500</v>
      </c>
      <c r="N280" s="12">
        <v>500</v>
      </c>
      <c r="O280" s="12">
        <v>500</v>
      </c>
      <c r="P280" s="55">
        <f t="shared" si="24"/>
        <v>6000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c r="E286" s="12"/>
      <c r="F286" s="12"/>
      <c r="G286" s="12"/>
      <c r="H286" s="12"/>
      <c r="I286" s="12"/>
      <c r="J286" s="12"/>
      <c r="K286" s="12"/>
      <c r="L286" s="12"/>
      <c r="M286" s="12"/>
      <c r="N286" s="12"/>
      <c r="O286" s="12"/>
      <c r="P286" s="55">
        <f t="shared" si="24"/>
        <v>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c r="E296" s="12"/>
      <c r="F296" s="12"/>
      <c r="G296" s="12"/>
      <c r="H296" s="12"/>
      <c r="I296" s="12"/>
      <c r="J296" s="12"/>
      <c r="K296" s="12"/>
      <c r="L296" s="12"/>
      <c r="M296" s="12"/>
      <c r="N296" s="12"/>
      <c r="O296" s="12"/>
      <c r="P296" s="55">
        <f t="shared" si="24"/>
        <v>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v>100</v>
      </c>
      <c r="E300" s="12">
        <v>100</v>
      </c>
      <c r="F300" s="12">
        <v>100</v>
      </c>
      <c r="G300" s="12">
        <v>100</v>
      </c>
      <c r="H300" s="12">
        <v>100</v>
      </c>
      <c r="I300" s="12">
        <v>100</v>
      </c>
      <c r="J300" s="12">
        <v>100</v>
      </c>
      <c r="K300" s="12">
        <v>100</v>
      </c>
      <c r="L300" s="12">
        <v>100</v>
      </c>
      <c r="M300" s="12">
        <v>100</v>
      </c>
      <c r="N300" s="12">
        <v>100</v>
      </c>
      <c r="O300" s="12">
        <v>100</v>
      </c>
      <c r="P300" s="55">
        <f t="shared" si="24"/>
        <v>1200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c r="E306" s="12"/>
      <c r="F306" s="12"/>
      <c r="G306" s="12"/>
      <c r="H306" s="12"/>
      <c r="I306" s="12"/>
      <c r="J306" s="12"/>
      <c r="K306" s="12"/>
      <c r="L306" s="12"/>
      <c r="M306" s="12"/>
      <c r="N306" s="12"/>
      <c r="O306" s="12"/>
      <c r="P306" s="55">
        <f t="shared" si="24"/>
        <v>0</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c r="E314" s="12"/>
      <c r="F314" s="12"/>
      <c r="G314" s="12"/>
      <c r="H314" s="12"/>
      <c r="I314" s="12"/>
      <c r="J314" s="12"/>
      <c r="K314" s="12"/>
      <c r="L314" s="12"/>
      <c r="M314" s="12"/>
      <c r="N314" s="12"/>
      <c r="O314" s="12"/>
      <c r="P314" s="55">
        <f t="shared" si="24"/>
        <v>0</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c r="E316" s="12"/>
      <c r="F316" s="12"/>
      <c r="G316" s="12"/>
      <c r="H316" s="12"/>
      <c r="I316" s="12"/>
      <c r="J316" s="12"/>
      <c r="K316" s="12"/>
      <c r="L316" s="12"/>
      <c r="M316" s="12"/>
      <c r="N316" s="12"/>
      <c r="O316" s="12"/>
      <c r="P316" s="55">
        <f t="shared" si="24"/>
        <v>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v>15000</v>
      </c>
      <c r="E320" s="12">
        <v>15000</v>
      </c>
      <c r="F320" s="12">
        <v>15000</v>
      </c>
      <c r="G320" s="12">
        <v>15000</v>
      </c>
      <c r="H320" s="12">
        <v>15000</v>
      </c>
      <c r="I320" s="12">
        <v>15000</v>
      </c>
      <c r="J320" s="12">
        <v>15000</v>
      </c>
      <c r="K320" s="12">
        <v>15000</v>
      </c>
      <c r="L320" s="12">
        <v>15000</v>
      </c>
      <c r="M320" s="12">
        <v>15000</v>
      </c>
      <c r="N320" s="12">
        <v>15000</v>
      </c>
      <c r="O320" s="12">
        <v>15000</v>
      </c>
      <c r="P320" s="55">
        <f t="shared" si="24"/>
        <v>180000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c r="E336" s="12"/>
      <c r="F336" s="12"/>
      <c r="G336" s="12"/>
      <c r="H336" s="12"/>
      <c r="I336" s="12"/>
      <c r="J336" s="12"/>
      <c r="K336" s="12"/>
      <c r="L336" s="12"/>
      <c r="M336" s="12"/>
      <c r="N336" s="12"/>
      <c r="O336" s="12"/>
      <c r="P336" s="55">
        <f t="shared" si="25"/>
        <v>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v>5000</v>
      </c>
      <c r="E340" s="12">
        <v>5000</v>
      </c>
      <c r="F340" s="12">
        <v>5000</v>
      </c>
      <c r="G340" s="12">
        <v>5000</v>
      </c>
      <c r="H340" s="12">
        <v>5000</v>
      </c>
      <c r="I340" s="12">
        <v>5000</v>
      </c>
      <c r="J340" s="12">
        <v>5000</v>
      </c>
      <c r="K340" s="12">
        <v>5000</v>
      </c>
      <c r="L340" s="12">
        <v>5000</v>
      </c>
      <c r="M340" s="12">
        <v>5000</v>
      </c>
      <c r="N340" s="12">
        <v>5000</v>
      </c>
      <c r="O340" s="12">
        <v>5000</v>
      </c>
      <c r="P340" s="55">
        <f t="shared" si="25"/>
        <v>60000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75000</v>
      </c>
      <c r="E346" s="72">
        <f t="shared" ref="E346:O346" si="26">SUM(E347:E376)</f>
        <v>75000</v>
      </c>
      <c r="F346" s="72">
        <f t="shared" si="26"/>
        <v>75000</v>
      </c>
      <c r="G346" s="72">
        <f t="shared" si="26"/>
        <v>75000</v>
      </c>
      <c r="H346" s="72">
        <f t="shared" si="26"/>
        <v>75000</v>
      </c>
      <c r="I346" s="72">
        <f t="shared" si="26"/>
        <v>75000</v>
      </c>
      <c r="J346" s="72">
        <f t="shared" si="26"/>
        <v>75000</v>
      </c>
      <c r="K346" s="72">
        <f t="shared" si="26"/>
        <v>75000</v>
      </c>
      <c r="L346" s="72">
        <f t="shared" si="26"/>
        <v>75000</v>
      </c>
      <c r="M346" s="72">
        <f t="shared" si="26"/>
        <v>75000</v>
      </c>
      <c r="N346" s="72">
        <f t="shared" si="26"/>
        <v>75000</v>
      </c>
      <c r="O346" s="72">
        <f t="shared" si="26"/>
        <v>75000</v>
      </c>
      <c r="P346" s="72">
        <f>SUM(P347:P376)</f>
        <v>900000</v>
      </c>
    </row>
    <row r="347" spans="1:16" x14ac:dyDescent="0.25">
      <c r="A347" s="531">
        <v>221</v>
      </c>
      <c r="B347" s="526" t="s">
        <v>2222</v>
      </c>
      <c r="C347" s="110">
        <v>11</v>
      </c>
      <c r="D347" s="12"/>
      <c r="E347" s="12"/>
      <c r="F347" s="12"/>
      <c r="G347" s="12"/>
      <c r="H347" s="12"/>
      <c r="I347" s="12"/>
      <c r="J347" s="12"/>
      <c r="K347" s="12"/>
      <c r="L347" s="12"/>
      <c r="M347" s="12"/>
      <c r="N347" s="12"/>
      <c r="O347" s="12"/>
      <c r="P347" s="55">
        <f>SUM(D347:O347)</f>
        <v>0</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v>35000</v>
      </c>
      <c r="E351" s="12">
        <v>35000</v>
      </c>
      <c r="F351" s="12">
        <v>35000</v>
      </c>
      <c r="G351" s="12">
        <v>35000</v>
      </c>
      <c r="H351" s="12">
        <v>35000</v>
      </c>
      <c r="I351" s="12">
        <v>35000</v>
      </c>
      <c r="J351" s="12">
        <v>35000</v>
      </c>
      <c r="K351" s="12">
        <v>35000</v>
      </c>
      <c r="L351" s="12">
        <v>35000</v>
      </c>
      <c r="M351" s="12">
        <v>35000</v>
      </c>
      <c r="N351" s="12">
        <v>35000</v>
      </c>
      <c r="O351" s="12">
        <v>35000</v>
      </c>
      <c r="P351" s="55">
        <f t="shared" si="27"/>
        <v>420000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v>40000</v>
      </c>
      <c r="E354" s="12">
        <v>40000</v>
      </c>
      <c r="F354" s="12">
        <v>40000</v>
      </c>
      <c r="G354" s="12">
        <v>40000</v>
      </c>
      <c r="H354" s="12">
        <v>40000</v>
      </c>
      <c r="I354" s="12">
        <v>40000</v>
      </c>
      <c r="J354" s="12">
        <v>40000</v>
      </c>
      <c r="K354" s="12">
        <v>40000</v>
      </c>
      <c r="L354" s="12">
        <v>40000</v>
      </c>
      <c r="M354" s="12">
        <v>40000</v>
      </c>
      <c r="N354" s="12">
        <v>40000</v>
      </c>
      <c r="O354" s="12">
        <v>40000</v>
      </c>
      <c r="P354" s="55">
        <f t="shared" si="27"/>
        <v>480000</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c r="E357" s="12"/>
      <c r="F357" s="12"/>
      <c r="G357" s="12"/>
      <c r="H357" s="12"/>
      <c r="I357" s="12"/>
      <c r="J357" s="12"/>
      <c r="K357" s="12"/>
      <c r="L357" s="12"/>
      <c r="M357" s="12"/>
      <c r="N357" s="12"/>
      <c r="O357" s="12"/>
      <c r="P357" s="55">
        <f t="shared" si="27"/>
        <v>0</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82000</v>
      </c>
      <c r="E387" s="72">
        <f t="shared" ref="E387:O387" si="30">SUM(E388:E477)</f>
        <v>82000</v>
      </c>
      <c r="F387" s="72">
        <f t="shared" si="30"/>
        <v>82000</v>
      </c>
      <c r="G387" s="72">
        <f t="shared" si="30"/>
        <v>82000</v>
      </c>
      <c r="H387" s="72">
        <f t="shared" si="30"/>
        <v>82000</v>
      </c>
      <c r="I387" s="72">
        <f t="shared" si="30"/>
        <v>82000</v>
      </c>
      <c r="J387" s="72">
        <f t="shared" si="30"/>
        <v>82000</v>
      </c>
      <c r="K387" s="72">
        <f t="shared" si="30"/>
        <v>82000</v>
      </c>
      <c r="L387" s="72">
        <f t="shared" si="30"/>
        <v>82000</v>
      </c>
      <c r="M387" s="72">
        <f t="shared" si="30"/>
        <v>82000</v>
      </c>
      <c r="N387" s="72">
        <f t="shared" si="30"/>
        <v>82000</v>
      </c>
      <c r="O387" s="72">
        <f t="shared" si="30"/>
        <v>82000</v>
      </c>
      <c r="P387" s="72">
        <f>SUM(P388:P477)</f>
        <v>984000</v>
      </c>
    </row>
    <row r="388" spans="1:16" x14ac:dyDescent="0.25">
      <c r="A388" s="531">
        <v>241</v>
      </c>
      <c r="B388" s="526" t="s">
        <v>2236</v>
      </c>
      <c r="C388" s="110">
        <v>11</v>
      </c>
      <c r="D388" s="12"/>
      <c r="E388" s="12"/>
      <c r="F388" s="12"/>
      <c r="G388" s="12"/>
      <c r="H388" s="12"/>
      <c r="I388" s="12"/>
      <c r="J388" s="12"/>
      <c r="K388" s="12"/>
      <c r="L388" s="12"/>
      <c r="M388" s="12"/>
      <c r="N388" s="12"/>
      <c r="O388" s="12"/>
      <c r="P388" s="55">
        <f>SUM(D388:O388)</f>
        <v>0</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v>3000</v>
      </c>
      <c r="E392" s="12">
        <v>3000</v>
      </c>
      <c r="F392" s="12">
        <v>3000</v>
      </c>
      <c r="G392" s="12">
        <v>3000</v>
      </c>
      <c r="H392" s="12">
        <v>3000</v>
      </c>
      <c r="I392" s="12">
        <v>3000</v>
      </c>
      <c r="J392" s="12">
        <v>3000</v>
      </c>
      <c r="K392" s="12">
        <v>3000</v>
      </c>
      <c r="L392" s="12">
        <v>3000</v>
      </c>
      <c r="M392" s="12">
        <v>3000</v>
      </c>
      <c r="N392" s="12">
        <v>3000</v>
      </c>
      <c r="O392" s="12">
        <v>3000</v>
      </c>
      <c r="P392" s="55">
        <f t="shared" si="31"/>
        <v>36000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c r="E398" s="12"/>
      <c r="F398" s="12"/>
      <c r="G398" s="12"/>
      <c r="H398" s="12"/>
      <c r="I398" s="12"/>
      <c r="J398" s="12"/>
      <c r="K398" s="12"/>
      <c r="L398" s="12"/>
      <c r="M398" s="12"/>
      <c r="N398" s="12"/>
      <c r="O398" s="12"/>
      <c r="P398" s="55">
        <f t="shared" si="31"/>
        <v>0</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v>18000</v>
      </c>
      <c r="E402" s="12">
        <v>18000</v>
      </c>
      <c r="F402" s="12">
        <v>18000</v>
      </c>
      <c r="G402" s="12">
        <v>18000</v>
      </c>
      <c r="H402" s="12">
        <v>18000</v>
      </c>
      <c r="I402" s="12">
        <v>18000</v>
      </c>
      <c r="J402" s="12">
        <v>18000</v>
      </c>
      <c r="K402" s="12">
        <v>18000</v>
      </c>
      <c r="L402" s="12">
        <v>18000</v>
      </c>
      <c r="M402" s="12">
        <v>18000</v>
      </c>
      <c r="N402" s="12">
        <v>18000</v>
      </c>
      <c r="O402" s="12">
        <v>18000</v>
      </c>
      <c r="P402" s="55">
        <f t="shared" si="31"/>
        <v>216000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v>100</v>
      </c>
      <c r="E412" s="12">
        <v>100</v>
      </c>
      <c r="F412" s="12">
        <v>100</v>
      </c>
      <c r="G412" s="12">
        <v>100</v>
      </c>
      <c r="H412" s="12">
        <v>100</v>
      </c>
      <c r="I412" s="12">
        <v>100</v>
      </c>
      <c r="J412" s="12">
        <v>100</v>
      </c>
      <c r="K412" s="12">
        <v>100</v>
      </c>
      <c r="L412" s="12">
        <v>100</v>
      </c>
      <c r="M412" s="12">
        <v>100</v>
      </c>
      <c r="N412" s="12">
        <v>100</v>
      </c>
      <c r="O412" s="12">
        <v>100</v>
      </c>
      <c r="P412" s="55">
        <f t="shared" si="31"/>
        <v>1200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c r="E418" s="12"/>
      <c r="F418" s="12"/>
      <c r="G418" s="12"/>
      <c r="H418" s="12"/>
      <c r="I418" s="12"/>
      <c r="J418" s="12"/>
      <c r="K418" s="12"/>
      <c r="L418" s="12"/>
      <c r="M418" s="12"/>
      <c r="N418" s="12"/>
      <c r="O418" s="12"/>
      <c r="P418" s="55">
        <f t="shared" si="31"/>
        <v>0</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v>400</v>
      </c>
      <c r="E422" s="12">
        <v>400</v>
      </c>
      <c r="F422" s="12">
        <v>400</v>
      </c>
      <c r="G422" s="12">
        <v>400</v>
      </c>
      <c r="H422" s="12">
        <v>400</v>
      </c>
      <c r="I422" s="12">
        <v>400</v>
      </c>
      <c r="J422" s="12">
        <v>400</v>
      </c>
      <c r="K422" s="12">
        <v>400</v>
      </c>
      <c r="L422" s="12">
        <v>400</v>
      </c>
      <c r="M422" s="12">
        <v>400</v>
      </c>
      <c r="N422" s="12">
        <v>400</v>
      </c>
      <c r="O422" s="12">
        <v>400</v>
      </c>
      <c r="P422" s="55">
        <f t="shared" si="31"/>
        <v>4800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c r="I425" s="12"/>
      <c r="J425" s="12"/>
      <c r="K425" s="12"/>
      <c r="L425" s="12"/>
      <c r="M425" s="12"/>
      <c r="N425" s="12"/>
      <c r="O425" s="12"/>
      <c r="P425" s="55">
        <f t="shared" si="31"/>
        <v>0</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c r="E438" s="12"/>
      <c r="F438" s="12"/>
      <c r="G438" s="12"/>
      <c r="H438" s="12"/>
      <c r="I438" s="12"/>
      <c r="J438" s="12"/>
      <c r="K438" s="12"/>
      <c r="L438" s="12"/>
      <c r="M438" s="12"/>
      <c r="N438" s="12"/>
      <c r="O438" s="12"/>
      <c r="P438" s="55">
        <f t="shared" si="31"/>
        <v>0</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v>5000</v>
      </c>
      <c r="E442" s="12">
        <v>5000</v>
      </c>
      <c r="F442" s="12">
        <v>5000</v>
      </c>
      <c r="G442" s="12">
        <v>5000</v>
      </c>
      <c r="H442" s="12">
        <v>5000</v>
      </c>
      <c r="I442" s="12">
        <v>5000</v>
      </c>
      <c r="J442" s="12">
        <v>5000</v>
      </c>
      <c r="K442" s="12">
        <v>5000</v>
      </c>
      <c r="L442" s="12">
        <v>5000</v>
      </c>
      <c r="M442" s="12">
        <v>5000</v>
      </c>
      <c r="N442" s="12">
        <v>5000</v>
      </c>
      <c r="O442" s="12">
        <v>5000</v>
      </c>
      <c r="P442" s="55">
        <f t="shared" si="31"/>
        <v>60000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v>30000</v>
      </c>
      <c r="E445" s="12">
        <v>30000</v>
      </c>
      <c r="F445" s="12">
        <v>30000</v>
      </c>
      <c r="G445" s="12">
        <v>30000</v>
      </c>
      <c r="H445" s="12">
        <v>30000</v>
      </c>
      <c r="I445" s="12">
        <v>30000</v>
      </c>
      <c r="J445" s="12">
        <v>30000</v>
      </c>
      <c r="K445" s="12">
        <v>30000</v>
      </c>
      <c r="L445" s="12">
        <v>30000</v>
      </c>
      <c r="M445" s="12">
        <v>30000</v>
      </c>
      <c r="N445" s="12">
        <v>30000</v>
      </c>
      <c r="O445" s="12">
        <v>30000</v>
      </c>
      <c r="P445" s="55">
        <f t="shared" si="31"/>
        <v>360000</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c r="E448" s="12"/>
      <c r="F448" s="12"/>
      <c r="G448" s="12"/>
      <c r="H448" s="12"/>
      <c r="I448" s="12"/>
      <c r="J448" s="12"/>
      <c r="K448" s="12"/>
      <c r="L448" s="12"/>
      <c r="M448" s="12"/>
      <c r="N448" s="12"/>
      <c r="O448" s="12"/>
      <c r="P448" s="55">
        <f t="shared" si="31"/>
        <v>0</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v>7500</v>
      </c>
      <c r="E452" s="12">
        <v>7500</v>
      </c>
      <c r="F452" s="12">
        <v>7500</v>
      </c>
      <c r="G452" s="12">
        <v>7500</v>
      </c>
      <c r="H452" s="12">
        <v>7500</v>
      </c>
      <c r="I452" s="12">
        <v>7500</v>
      </c>
      <c r="J452" s="12">
        <v>7500</v>
      </c>
      <c r="K452" s="12">
        <v>7500</v>
      </c>
      <c r="L452" s="12">
        <v>7500</v>
      </c>
      <c r="M452" s="12">
        <v>7500</v>
      </c>
      <c r="N452" s="12">
        <v>7500</v>
      </c>
      <c r="O452" s="12">
        <v>7500</v>
      </c>
      <c r="P452" s="55">
        <f t="shared" si="31"/>
        <v>90000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c r="F455" s="12"/>
      <c r="G455" s="12"/>
      <c r="H455" s="12"/>
      <c r="I455" s="12"/>
      <c r="J455" s="12"/>
      <c r="K455" s="12"/>
      <c r="L455" s="12"/>
      <c r="M455" s="12"/>
      <c r="N455" s="12"/>
      <c r="O455" s="12"/>
      <c r="P455" s="55">
        <f t="shared" si="32"/>
        <v>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c r="E458" s="12"/>
      <c r="F458" s="12"/>
      <c r="G458" s="12"/>
      <c r="H458" s="12"/>
      <c r="I458" s="12"/>
      <c r="J458" s="12"/>
      <c r="K458" s="12"/>
      <c r="L458" s="12"/>
      <c r="M458" s="12"/>
      <c r="N458" s="12"/>
      <c r="O458" s="12"/>
      <c r="P458" s="55">
        <f t="shared" si="32"/>
        <v>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v>5000</v>
      </c>
      <c r="E462" s="12">
        <v>5000</v>
      </c>
      <c r="F462" s="12">
        <v>5000</v>
      </c>
      <c r="G462" s="12">
        <v>5000</v>
      </c>
      <c r="H462" s="12">
        <v>5000</v>
      </c>
      <c r="I462" s="12">
        <v>5000</v>
      </c>
      <c r="J462" s="12">
        <v>5000</v>
      </c>
      <c r="K462" s="12">
        <v>5000</v>
      </c>
      <c r="L462" s="12">
        <v>5000</v>
      </c>
      <c r="M462" s="12">
        <v>5000</v>
      </c>
      <c r="N462" s="12">
        <v>5000</v>
      </c>
      <c r="O462" s="12">
        <v>5000</v>
      </c>
      <c r="P462" s="55">
        <f t="shared" si="32"/>
        <v>60000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c r="E468" s="12"/>
      <c r="F468" s="12"/>
      <c r="G468" s="12"/>
      <c r="H468" s="12"/>
      <c r="I468" s="12"/>
      <c r="J468" s="12"/>
      <c r="K468" s="12"/>
      <c r="L468" s="12"/>
      <c r="M468" s="12"/>
      <c r="N468" s="12"/>
      <c r="O468" s="12"/>
      <c r="P468" s="55">
        <f t="shared" si="32"/>
        <v>0</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v>12000</v>
      </c>
      <c r="E472" s="12">
        <v>12000</v>
      </c>
      <c r="F472" s="12">
        <v>12000</v>
      </c>
      <c r="G472" s="12">
        <v>12000</v>
      </c>
      <c r="H472" s="12">
        <v>12000</v>
      </c>
      <c r="I472" s="12">
        <v>12000</v>
      </c>
      <c r="J472" s="12">
        <v>12000</v>
      </c>
      <c r="K472" s="12">
        <v>12000</v>
      </c>
      <c r="L472" s="12">
        <v>12000</v>
      </c>
      <c r="M472" s="12">
        <v>12000</v>
      </c>
      <c r="N472" s="12">
        <v>12000</v>
      </c>
      <c r="O472" s="12">
        <v>12000</v>
      </c>
      <c r="P472" s="55">
        <f t="shared" si="32"/>
        <v>144000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v>1000</v>
      </c>
      <c r="E475" s="12">
        <v>1000</v>
      </c>
      <c r="F475" s="12">
        <v>1000</v>
      </c>
      <c r="G475" s="12">
        <v>1000</v>
      </c>
      <c r="H475" s="12">
        <v>1000</v>
      </c>
      <c r="I475" s="12">
        <v>1000</v>
      </c>
      <c r="J475" s="12">
        <v>1000</v>
      </c>
      <c r="K475" s="12">
        <v>1000</v>
      </c>
      <c r="L475" s="12">
        <v>1000</v>
      </c>
      <c r="M475" s="12">
        <v>1000</v>
      </c>
      <c r="N475" s="12">
        <v>1000</v>
      </c>
      <c r="O475" s="12">
        <v>1000</v>
      </c>
      <c r="P475" s="55">
        <f t="shared" si="32"/>
        <v>12000</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52500</v>
      </c>
      <c r="E478" s="72">
        <f t="shared" ref="E478:O478" si="33">SUM(E479:E548)</f>
        <v>52500</v>
      </c>
      <c r="F478" s="72">
        <f t="shared" si="33"/>
        <v>52500</v>
      </c>
      <c r="G478" s="72">
        <f t="shared" si="33"/>
        <v>52500</v>
      </c>
      <c r="H478" s="72">
        <f t="shared" si="33"/>
        <v>52500</v>
      </c>
      <c r="I478" s="72">
        <f t="shared" si="33"/>
        <v>52500</v>
      </c>
      <c r="J478" s="72">
        <f t="shared" si="33"/>
        <v>52500</v>
      </c>
      <c r="K478" s="72">
        <f t="shared" si="33"/>
        <v>52500</v>
      </c>
      <c r="L478" s="72">
        <f t="shared" si="33"/>
        <v>52500</v>
      </c>
      <c r="M478" s="72">
        <f t="shared" si="33"/>
        <v>52500</v>
      </c>
      <c r="N478" s="72">
        <f t="shared" si="33"/>
        <v>52500</v>
      </c>
      <c r="O478" s="72">
        <f t="shared" si="33"/>
        <v>52500</v>
      </c>
      <c r="P478" s="72">
        <f>SUM(P479:P548)</f>
        <v>630000</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v>10000</v>
      </c>
      <c r="E486" s="12">
        <v>10000</v>
      </c>
      <c r="F486" s="12">
        <v>10000</v>
      </c>
      <c r="G486" s="12">
        <v>10000</v>
      </c>
      <c r="H486" s="12">
        <v>10000</v>
      </c>
      <c r="I486" s="12">
        <v>10000</v>
      </c>
      <c r="J486" s="12">
        <v>10000</v>
      </c>
      <c r="K486" s="12">
        <v>10000</v>
      </c>
      <c r="L486" s="12">
        <v>10000</v>
      </c>
      <c r="M486" s="12">
        <v>10000</v>
      </c>
      <c r="N486" s="12">
        <v>10000</v>
      </c>
      <c r="O486" s="12">
        <v>10000</v>
      </c>
      <c r="P486" s="55">
        <f t="shared" si="34"/>
        <v>120000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c r="E489" s="12"/>
      <c r="F489" s="12"/>
      <c r="G489" s="12"/>
      <c r="H489" s="12"/>
      <c r="I489" s="12"/>
      <c r="J489" s="12"/>
      <c r="K489" s="12"/>
      <c r="L489" s="12"/>
      <c r="M489" s="12"/>
      <c r="N489" s="12"/>
      <c r="O489" s="12"/>
      <c r="P489" s="55">
        <f t="shared" si="34"/>
        <v>0</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v>500</v>
      </c>
      <c r="E493" s="12">
        <v>500</v>
      </c>
      <c r="F493" s="12">
        <v>500</v>
      </c>
      <c r="G493" s="12">
        <v>500</v>
      </c>
      <c r="H493" s="12">
        <v>500</v>
      </c>
      <c r="I493" s="12">
        <v>500</v>
      </c>
      <c r="J493" s="12">
        <v>500</v>
      </c>
      <c r="K493" s="12">
        <v>500</v>
      </c>
      <c r="L493" s="12">
        <v>500</v>
      </c>
      <c r="M493" s="12">
        <v>500</v>
      </c>
      <c r="N493" s="12">
        <v>500</v>
      </c>
      <c r="O493" s="12">
        <v>500</v>
      </c>
      <c r="P493" s="55">
        <f t="shared" si="34"/>
        <v>6000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c r="E499" s="12"/>
      <c r="F499" s="12"/>
      <c r="G499" s="12"/>
      <c r="H499" s="12"/>
      <c r="I499" s="12"/>
      <c r="J499" s="12"/>
      <c r="K499" s="12"/>
      <c r="L499" s="12"/>
      <c r="M499" s="12"/>
      <c r="N499" s="12"/>
      <c r="O499" s="12"/>
      <c r="P499" s="55">
        <f t="shared" si="34"/>
        <v>0</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v>25000</v>
      </c>
      <c r="E503" s="12">
        <v>25000</v>
      </c>
      <c r="F503" s="12">
        <v>25000</v>
      </c>
      <c r="G503" s="12">
        <v>25000</v>
      </c>
      <c r="H503" s="12">
        <v>25000</v>
      </c>
      <c r="I503" s="12">
        <v>25000</v>
      </c>
      <c r="J503" s="12">
        <v>25000</v>
      </c>
      <c r="K503" s="12">
        <v>25000</v>
      </c>
      <c r="L503" s="12">
        <v>25000</v>
      </c>
      <c r="M503" s="12">
        <v>25000</v>
      </c>
      <c r="N503" s="12">
        <v>25000</v>
      </c>
      <c r="O503" s="12">
        <v>25000</v>
      </c>
      <c r="P503" s="55">
        <f t="shared" si="34"/>
        <v>300000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c r="E509" s="12"/>
      <c r="F509" s="12"/>
      <c r="G509" s="12"/>
      <c r="H509" s="12"/>
      <c r="I509" s="12"/>
      <c r="J509" s="12"/>
      <c r="K509" s="12"/>
      <c r="L509" s="12"/>
      <c r="M509" s="12"/>
      <c r="N509" s="12"/>
      <c r="O509" s="12"/>
      <c r="P509" s="55">
        <f t="shared" si="34"/>
        <v>0</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v>2000</v>
      </c>
      <c r="E533" s="12">
        <v>2000</v>
      </c>
      <c r="F533" s="12">
        <v>2000</v>
      </c>
      <c r="G533" s="12">
        <v>2000</v>
      </c>
      <c r="H533" s="12">
        <v>2000</v>
      </c>
      <c r="I533" s="12">
        <v>2000</v>
      </c>
      <c r="J533" s="12">
        <v>2000</v>
      </c>
      <c r="K533" s="12">
        <v>2000</v>
      </c>
      <c r="L533" s="12">
        <v>2000</v>
      </c>
      <c r="M533" s="12">
        <v>2000</v>
      </c>
      <c r="N533" s="12">
        <v>2000</v>
      </c>
      <c r="O533" s="12">
        <v>2000</v>
      </c>
      <c r="P533" s="55">
        <f t="shared" si="34"/>
        <v>24000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v>15000</v>
      </c>
      <c r="E536" s="12">
        <v>15000</v>
      </c>
      <c r="F536" s="12">
        <v>15000</v>
      </c>
      <c r="G536" s="12">
        <v>15000</v>
      </c>
      <c r="H536" s="12">
        <v>15000</v>
      </c>
      <c r="I536" s="12">
        <v>15000</v>
      </c>
      <c r="J536" s="12">
        <v>15000</v>
      </c>
      <c r="K536" s="12">
        <v>15000</v>
      </c>
      <c r="L536" s="12">
        <v>15000</v>
      </c>
      <c r="M536" s="12">
        <v>15000</v>
      </c>
      <c r="N536" s="12">
        <v>15000</v>
      </c>
      <c r="O536" s="12">
        <v>15000</v>
      </c>
      <c r="P536" s="55">
        <f t="shared" si="34"/>
        <v>180000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c r="E539" s="12"/>
      <c r="F539" s="12"/>
      <c r="G539" s="12"/>
      <c r="H539" s="12"/>
      <c r="I539" s="12"/>
      <c r="J539" s="12"/>
      <c r="K539" s="12"/>
      <c r="L539" s="12"/>
      <c r="M539" s="12"/>
      <c r="N539" s="12"/>
      <c r="O539" s="12"/>
      <c r="P539" s="55">
        <f t="shared" si="34"/>
        <v>0</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735000</v>
      </c>
      <c r="E549" s="72">
        <f t="shared" ref="E549:O549" si="36">SUM(E550:E569)</f>
        <v>735000</v>
      </c>
      <c r="F549" s="72">
        <f t="shared" si="36"/>
        <v>735000</v>
      </c>
      <c r="G549" s="72">
        <f t="shared" si="36"/>
        <v>735000</v>
      </c>
      <c r="H549" s="72">
        <f t="shared" si="36"/>
        <v>735000</v>
      </c>
      <c r="I549" s="72">
        <f t="shared" si="36"/>
        <v>735000</v>
      </c>
      <c r="J549" s="72">
        <f t="shared" si="36"/>
        <v>735000</v>
      </c>
      <c r="K549" s="72">
        <f t="shared" si="36"/>
        <v>735000</v>
      </c>
      <c r="L549" s="72">
        <f t="shared" si="36"/>
        <v>735000</v>
      </c>
      <c r="M549" s="72">
        <f t="shared" si="36"/>
        <v>735000</v>
      </c>
      <c r="N549" s="72">
        <f t="shared" si="36"/>
        <v>735000</v>
      </c>
      <c r="O549" s="72">
        <f t="shared" si="36"/>
        <v>735000</v>
      </c>
      <c r="P549" s="72">
        <f>SUM(P550:P569)</f>
        <v>8820000</v>
      </c>
    </row>
    <row r="550" spans="1:16" x14ac:dyDescent="0.25">
      <c r="A550" s="531">
        <v>261</v>
      </c>
      <c r="B550" s="526" t="s">
        <v>2253</v>
      </c>
      <c r="C550" s="110">
        <v>11</v>
      </c>
      <c r="D550" s="12"/>
      <c r="E550" s="12"/>
      <c r="F550" s="12"/>
      <c r="G550" s="12"/>
      <c r="H550" s="12"/>
      <c r="I550" s="12"/>
      <c r="J550" s="12"/>
      <c r="K550" s="12"/>
      <c r="L550" s="12"/>
      <c r="M550" s="12"/>
      <c r="N550" s="12"/>
      <c r="O550" s="12"/>
      <c r="P550" s="55">
        <f>SUM(D550:O550)</f>
        <v>0</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v>335000</v>
      </c>
      <c r="E554" s="12">
        <v>335000</v>
      </c>
      <c r="F554" s="12">
        <v>335000</v>
      </c>
      <c r="G554" s="12">
        <v>335000</v>
      </c>
      <c r="H554" s="12">
        <v>335000</v>
      </c>
      <c r="I554" s="12">
        <v>335000</v>
      </c>
      <c r="J554" s="12">
        <v>335000</v>
      </c>
      <c r="K554" s="12">
        <v>335000</v>
      </c>
      <c r="L554" s="12">
        <v>335000</v>
      </c>
      <c r="M554" s="12">
        <v>335000</v>
      </c>
      <c r="N554" s="12">
        <v>335000</v>
      </c>
      <c r="O554" s="12">
        <v>335000</v>
      </c>
      <c r="P554" s="55">
        <f t="shared" si="37"/>
        <v>4020000</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c r="L556" s="12"/>
      <c r="M556" s="12"/>
      <c r="N556" s="12"/>
      <c r="O556" s="12"/>
      <c r="P556" s="55">
        <f t="shared" si="37"/>
        <v>0</v>
      </c>
    </row>
    <row r="557" spans="1:16" x14ac:dyDescent="0.25">
      <c r="A557" s="532"/>
      <c r="B557" s="527"/>
      <c r="C557" s="110">
        <v>25</v>
      </c>
      <c r="D557" s="12">
        <v>400000</v>
      </c>
      <c r="E557" s="12">
        <v>400000</v>
      </c>
      <c r="F557" s="12">
        <v>400000</v>
      </c>
      <c r="G557" s="12">
        <v>400000</v>
      </c>
      <c r="H557" s="12">
        <v>400000</v>
      </c>
      <c r="I557" s="12">
        <v>400000</v>
      </c>
      <c r="J557" s="12">
        <v>400000</v>
      </c>
      <c r="K557" s="12">
        <v>400000</v>
      </c>
      <c r="L557" s="12">
        <v>400000</v>
      </c>
      <c r="M557" s="12">
        <v>400000</v>
      </c>
      <c r="N557" s="12">
        <v>400000</v>
      </c>
      <c r="O557" s="12">
        <v>400000</v>
      </c>
      <c r="P557" s="55">
        <f t="shared" si="37"/>
        <v>4800000</v>
      </c>
    </row>
    <row r="558" spans="1:16" x14ac:dyDescent="0.25">
      <c r="A558" s="532"/>
      <c r="B558" s="527"/>
      <c r="C558" s="110">
        <v>26</v>
      </c>
      <c r="D558" s="12"/>
      <c r="E558" s="12"/>
      <c r="F558" s="12"/>
      <c r="G558" s="12"/>
      <c r="H558" s="12"/>
      <c r="I558" s="12"/>
      <c r="J558" s="12"/>
      <c r="K558" s="12"/>
      <c r="L558" s="12"/>
      <c r="M558" s="12"/>
      <c r="N558" s="12"/>
      <c r="O558" s="12"/>
      <c r="P558" s="55">
        <f t="shared" si="37"/>
        <v>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12000</v>
      </c>
      <c r="E570" s="72">
        <f t="shared" ref="E570:O570" si="38">SUM(E571:E620)</f>
        <v>12000</v>
      </c>
      <c r="F570" s="72">
        <f t="shared" si="38"/>
        <v>12000</v>
      </c>
      <c r="G570" s="72">
        <f t="shared" si="38"/>
        <v>12000</v>
      </c>
      <c r="H570" s="72">
        <f t="shared" si="38"/>
        <v>12000</v>
      </c>
      <c r="I570" s="72">
        <f t="shared" si="38"/>
        <v>12000</v>
      </c>
      <c r="J570" s="72">
        <f t="shared" si="38"/>
        <v>12000</v>
      </c>
      <c r="K570" s="72">
        <f t="shared" si="38"/>
        <v>12000</v>
      </c>
      <c r="L570" s="72">
        <f t="shared" si="38"/>
        <v>12000</v>
      </c>
      <c r="M570" s="72">
        <f t="shared" si="38"/>
        <v>12000</v>
      </c>
      <c r="N570" s="72">
        <f t="shared" si="38"/>
        <v>12000</v>
      </c>
      <c r="O570" s="72">
        <f t="shared" si="38"/>
        <v>12000</v>
      </c>
      <c r="P570" s="72">
        <f>SUM(P571:P620)</f>
        <v>144000</v>
      </c>
    </row>
    <row r="571" spans="1:16" x14ac:dyDescent="0.25">
      <c r="A571" s="531">
        <v>271</v>
      </c>
      <c r="B571" s="526" t="s">
        <v>2256</v>
      </c>
      <c r="C571" s="110">
        <v>11</v>
      </c>
      <c r="D571" s="12"/>
      <c r="E571" s="12"/>
      <c r="F571" s="12"/>
      <c r="G571" s="12"/>
      <c r="H571" s="12"/>
      <c r="I571" s="12"/>
      <c r="J571" s="12"/>
      <c r="K571" s="12"/>
      <c r="L571" s="12"/>
      <c r="M571" s="12"/>
      <c r="N571" s="12"/>
      <c r="O571" s="12"/>
      <c r="P571" s="55">
        <f>SUM(D571:O571)</f>
        <v>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v>500</v>
      </c>
      <c r="E575" s="12">
        <v>500</v>
      </c>
      <c r="F575" s="12">
        <v>500</v>
      </c>
      <c r="G575" s="12">
        <v>500</v>
      </c>
      <c r="H575" s="12">
        <v>500</v>
      </c>
      <c r="I575" s="12">
        <v>500</v>
      </c>
      <c r="J575" s="12">
        <v>500</v>
      </c>
      <c r="K575" s="12">
        <v>500</v>
      </c>
      <c r="L575" s="12">
        <v>500</v>
      </c>
      <c r="M575" s="12">
        <v>500</v>
      </c>
      <c r="N575" s="12">
        <v>500</v>
      </c>
      <c r="O575" s="12">
        <v>500</v>
      </c>
      <c r="P575" s="55">
        <f t="shared" si="39"/>
        <v>6000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v>5000</v>
      </c>
      <c r="E578" s="12">
        <v>5000</v>
      </c>
      <c r="F578" s="12">
        <v>5000</v>
      </c>
      <c r="G578" s="12">
        <v>5000</v>
      </c>
      <c r="H578" s="12">
        <v>5000</v>
      </c>
      <c r="I578" s="12">
        <v>5000</v>
      </c>
      <c r="J578" s="12">
        <v>5000</v>
      </c>
      <c r="K578" s="12">
        <v>5000</v>
      </c>
      <c r="L578" s="12">
        <v>5000</v>
      </c>
      <c r="M578" s="12">
        <v>5000</v>
      </c>
      <c r="N578" s="12">
        <v>5000</v>
      </c>
      <c r="O578" s="12">
        <v>5000</v>
      </c>
      <c r="P578" s="55">
        <f t="shared" si="39"/>
        <v>60000</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c r="E581" s="12"/>
      <c r="F581" s="12"/>
      <c r="G581" s="12"/>
      <c r="H581" s="12"/>
      <c r="I581" s="12"/>
      <c r="J581" s="12"/>
      <c r="K581" s="12"/>
      <c r="L581" s="12"/>
      <c r="M581" s="12"/>
      <c r="N581" s="12"/>
      <c r="O581" s="12"/>
      <c r="P581" s="55">
        <f t="shared" si="39"/>
        <v>0</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c r="E588" s="12"/>
      <c r="F588" s="12"/>
      <c r="G588" s="12"/>
      <c r="H588" s="12"/>
      <c r="I588" s="12"/>
      <c r="J588" s="12"/>
      <c r="K588" s="12"/>
      <c r="L588" s="12"/>
      <c r="M588" s="12"/>
      <c r="N588" s="12"/>
      <c r="O588" s="12"/>
      <c r="P588" s="55">
        <f t="shared" si="39"/>
        <v>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c r="E591" s="12"/>
      <c r="F591" s="12"/>
      <c r="G591" s="12"/>
      <c r="H591" s="12"/>
      <c r="I591" s="12"/>
      <c r="J591" s="12"/>
      <c r="K591" s="12"/>
      <c r="L591" s="12"/>
      <c r="M591" s="12"/>
      <c r="N591" s="12"/>
      <c r="O591" s="12"/>
      <c r="P591" s="55">
        <f t="shared" si="39"/>
        <v>0</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v>6500</v>
      </c>
      <c r="E595" s="12">
        <v>6500</v>
      </c>
      <c r="F595" s="12">
        <v>6500</v>
      </c>
      <c r="G595" s="12">
        <v>6500</v>
      </c>
      <c r="H595" s="12">
        <v>6500</v>
      </c>
      <c r="I595" s="12">
        <v>6500</v>
      </c>
      <c r="J595" s="12">
        <v>6500</v>
      </c>
      <c r="K595" s="12">
        <v>6500</v>
      </c>
      <c r="L595" s="12">
        <v>6500</v>
      </c>
      <c r="M595" s="12">
        <v>6500</v>
      </c>
      <c r="N595" s="12">
        <v>6500</v>
      </c>
      <c r="O595" s="12">
        <v>6500</v>
      </c>
      <c r="P595" s="55">
        <f t="shared" si="39"/>
        <v>78000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98600</v>
      </c>
      <c r="E652" s="72">
        <f t="shared" ref="E652:O652" si="42">SUM(E653:E742)</f>
        <v>108600</v>
      </c>
      <c r="F652" s="72">
        <f t="shared" si="42"/>
        <v>108600</v>
      </c>
      <c r="G652" s="72">
        <f t="shared" si="42"/>
        <v>108600</v>
      </c>
      <c r="H652" s="72">
        <f t="shared" si="42"/>
        <v>108600</v>
      </c>
      <c r="I652" s="72">
        <f t="shared" si="42"/>
        <v>108600</v>
      </c>
      <c r="J652" s="72">
        <f t="shared" si="42"/>
        <v>108600</v>
      </c>
      <c r="K652" s="72">
        <f t="shared" si="42"/>
        <v>108600</v>
      </c>
      <c r="L652" s="72">
        <f t="shared" si="42"/>
        <v>108600</v>
      </c>
      <c r="M652" s="72">
        <f t="shared" si="42"/>
        <v>108600</v>
      </c>
      <c r="N652" s="72">
        <f t="shared" si="42"/>
        <v>108600</v>
      </c>
      <c r="O652" s="72">
        <f t="shared" si="42"/>
        <v>108600</v>
      </c>
      <c r="P652" s="72">
        <f>SUM(P653:P742)</f>
        <v>1293200</v>
      </c>
    </row>
    <row r="653" spans="1:16" x14ac:dyDescent="0.25">
      <c r="A653" s="531">
        <v>291</v>
      </c>
      <c r="B653" s="526" t="s">
        <v>2266</v>
      </c>
      <c r="C653" s="110">
        <v>11</v>
      </c>
      <c r="D653" s="12"/>
      <c r="E653" s="12"/>
      <c r="F653" s="12"/>
      <c r="G653" s="12"/>
      <c r="H653" s="12"/>
      <c r="I653" s="12"/>
      <c r="J653" s="12"/>
      <c r="K653" s="12"/>
      <c r="L653" s="12"/>
      <c r="M653" s="12"/>
      <c r="N653" s="12"/>
      <c r="O653" s="12"/>
      <c r="P653" s="55">
        <f>SUM(D653:O653)</f>
        <v>0</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v>25000</v>
      </c>
      <c r="E658" s="12">
        <v>25000</v>
      </c>
      <c r="F658" s="12">
        <v>25000</v>
      </c>
      <c r="G658" s="12">
        <v>25000</v>
      </c>
      <c r="H658" s="12">
        <v>25000</v>
      </c>
      <c r="I658" s="12">
        <v>25000</v>
      </c>
      <c r="J658" s="12">
        <v>25000</v>
      </c>
      <c r="K658" s="12">
        <v>25000</v>
      </c>
      <c r="L658" s="12">
        <v>25000</v>
      </c>
      <c r="M658" s="12">
        <v>25000</v>
      </c>
      <c r="N658" s="12">
        <v>25000</v>
      </c>
      <c r="O658" s="12">
        <v>25000</v>
      </c>
      <c r="P658" s="55">
        <f t="shared" si="43"/>
        <v>300000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c r="E660" s="12">
        <v>10000</v>
      </c>
      <c r="F660" s="12">
        <v>10000</v>
      </c>
      <c r="G660" s="12">
        <v>10000</v>
      </c>
      <c r="H660" s="12">
        <v>10000</v>
      </c>
      <c r="I660" s="12">
        <v>10000</v>
      </c>
      <c r="J660" s="12">
        <v>10000</v>
      </c>
      <c r="K660" s="12">
        <v>10000</v>
      </c>
      <c r="L660" s="12">
        <v>10000</v>
      </c>
      <c r="M660" s="12">
        <v>10000</v>
      </c>
      <c r="N660" s="12">
        <v>10000</v>
      </c>
      <c r="O660" s="12">
        <v>10000</v>
      </c>
      <c r="P660" s="55">
        <f t="shared" si="43"/>
        <v>110000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c r="E663" s="12"/>
      <c r="F663" s="12"/>
      <c r="G663" s="12"/>
      <c r="H663" s="12"/>
      <c r="I663" s="12"/>
      <c r="J663" s="12"/>
      <c r="K663" s="12"/>
      <c r="L663" s="12"/>
      <c r="M663" s="12"/>
      <c r="N663" s="12"/>
      <c r="O663" s="12"/>
      <c r="P663" s="55">
        <f t="shared" si="43"/>
        <v>0</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v>1000</v>
      </c>
      <c r="E667" s="12">
        <v>1000</v>
      </c>
      <c r="F667" s="12">
        <v>1000</v>
      </c>
      <c r="G667" s="12">
        <v>1000</v>
      </c>
      <c r="H667" s="12">
        <v>1000</v>
      </c>
      <c r="I667" s="12">
        <v>1000</v>
      </c>
      <c r="J667" s="12">
        <v>1000</v>
      </c>
      <c r="K667" s="12">
        <v>1000</v>
      </c>
      <c r="L667" s="12">
        <v>1000</v>
      </c>
      <c r="M667" s="12">
        <v>1000</v>
      </c>
      <c r="N667" s="12">
        <v>1000</v>
      </c>
      <c r="O667" s="12">
        <v>1000</v>
      </c>
      <c r="P667" s="55">
        <f t="shared" si="43"/>
        <v>12000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c r="E673" s="12"/>
      <c r="F673" s="12"/>
      <c r="G673" s="12"/>
      <c r="H673" s="12"/>
      <c r="I673" s="12"/>
      <c r="J673" s="12"/>
      <c r="K673" s="12"/>
      <c r="L673" s="12"/>
      <c r="M673" s="12"/>
      <c r="N673" s="12"/>
      <c r="O673" s="12"/>
      <c r="P673" s="55">
        <f t="shared" si="43"/>
        <v>0</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c r="L681" s="12"/>
      <c r="M681" s="12"/>
      <c r="N681" s="12"/>
      <c r="O681" s="12"/>
      <c r="P681" s="55">
        <f t="shared" si="43"/>
        <v>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c r="E683" s="12"/>
      <c r="F683" s="12"/>
      <c r="G683" s="12"/>
      <c r="H683" s="12"/>
      <c r="I683" s="12"/>
      <c r="J683" s="12"/>
      <c r="K683" s="12"/>
      <c r="L683" s="12"/>
      <c r="M683" s="12"/>
      <c r="N683" s="12"/>
      <c r="O683" s="12"/>
      <c r="P683" s="55">
        <f t="shared" si="43"/>
        <v>0</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v>100</v>
      </c>
      <c r="E687" s="12">
        <v>100</v>
      </c>
      <c r="F687" s="12">
        <v>100</v>
      </c>
      <c r="G687" s="12">
        <v>100</v>
      </c>
      <c r="H687" s="12">
        <v>100</v>
      </c>
      <c r="I687" s="12">
        <v>100</v>
      </c>
      <c r="J687" s="12">
        <v>100</v>
      </c>
      <c r="K687" s="12">
        <v>100</v>
      </c>
      <c r="L687" s="12">
        <v>100</v>
      </c>
      <c r="M687" s="12">
        <v>100</v>
      </c>
      <c r="N687" s="12">
        <v>100</v>
      </c>
      <c r="O687" s="12">
        <v>100</v>
      </c>
      <c r="P687" s="55">
        <f t="shared" si="43"/>
        <v>1200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c r="E690" s="12"/>
      <c r="F690" s="12"/>
      <c r="G690" s="12"/>
      <c r="H690" s="12"/>
      <c r="I690" s="12"/>
      <c r="J690" s="12"/>
      <c r="K690" s="12"/>
      <c r="L690" s="12"/>
      <c r="M690" s="12"/>
      <c r="N690" s="12"/>
      <c r="O690" s="12"/>
      <c r="P690" s="55">
        <f t="shared" si="43"/>
        <v>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c r="E693" s="12"/>
      <c r="F693" s="12"/>
      <c r="G693" s="12"/>
      <c r="H693" s="12"/>
      <c r="I693" s="12"/>
      <c r="J693" s="12"/>
      <c r="K693" s="12"/>
      <c r="L693" s="12"/>
      <c r="M693" s="12"/>
      <c r="N693" s="12"/>
      <c r="O693" s="12"/>
      <c r="P693" s="55">
        <f t="shared" si="43"/>
        <v>0</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c r="E700" s="12"/>
      <c r="F700" s="12"/>
      <c r="G700" s="12"/>
      <c r="H700" s="12"/>
      <c r="I700" s="12"/>
      <c r="J700" s="12"/>
      <c r="K700" s="12"/>
      <c r="L700" s="12"/>
      <c r="M700" s="12"/>
      <c r="N700" s="12"/>
      <c r="O700" s="12"/>
      <c r="P700" s="55">
        <f t="shared" si="43"/>
        <v>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c r="E703" s="12"/>
      <c r="F703" s="12"/>
      <c r="G703" s="12"/>
      <c r="H703" s="12"/>
      <c r="I703" s="12"/>
      <c r="J703" s="12"/>
      <c r="K703" s="12"/>
      <c r="L703" s="12"/>
      <c r="M703" s="12"/>
      <c r="N703" s="12"/>
      <c r="O703" s="12"/>
      <c r="P703" s="55">
        <f t="shared" si="43"/>
        <v>0</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v>35000</v>
      </c>
      <c r="E707" s="12">
        <v>35000</v>
      </c>
      <c r="F707" s="12">
        <v>35000</v>
      </c>
      <c r="G707" s="12">
        <v>35000</v>
      </c>
      <c r="H707" s="12">
        <v>35000</v>
      </c>
      <c r="I707" s="12">
        <v>35000</v>
      </c>
      <c r="J707" s="12">
        <v>35000</v>
      </c>
      <c r="K707" s="12">
        <v>35000</v>
      </c>
      <c r="L707" s="12">
        <v>35000</v>
      </c>
      <c r="M707" s="12">
        <v>35000</v>
      </c>
      <c r="N707" s="12">
        <v>35000</v>
      </c>
      <c r="O707" s="12">
        <v>35000</v>
      </c>
      <c r="P707" s="55">
        <f t="shared" si="43"/>
        <v>420000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v>20000</v>
      </c>
      <c r="E710" s="12">
        <v>20000</v>
      </c>
      <c r="F710" s="12">
        <v>20000</v>
      </c>
      <c r="G710" s="12">
        <v>20000</v>
      </c>
      <c r="H710" s="12">
        <v>20000</v>
      </c>
      <c r="I710" s="12">
        <v>20000</v>
      </c>
      <c r="J710" s="12">
        <v>20000</v>
      </c>
      <c r="K710" s="12">
        <v>20000</v>
      </c>
      <c r="L710" s="12">
        <v>20000</v>
      </c>
      <c r="M710" s="12">
        <v>20000</v>
      </c>
      <c r="N710" s="12">
        <v>20000</v>
      </c>
      <c r="O710" s="12">
        <v>20000</v>
      </c>
      <c r="P710" s="55">
        <f t="shared" si="43"/>
        <v>240000</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c r="G720" s="12"/>
      <c r="H720" s="12"/>
      <c r="I720" s="12"/>
      <c r="J720" s="12"/>
      <c r="K720" s="12"/>
      <c r="L720" s="12"/>
      <c r="M720" s="12"/>
      <c r="N720" s="12"/>
      <c r="O720" s="12"/>
      <c r="P720" s="55">
        <f t="shared" si="44"/>
        <v>0</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c r="E723" s="12"/>
      <c r="F723" s="12"/>
      <c r="G723" s="12"/>
      <c r="H723" s="12"/>
      <c r="I723" s="12"/>
      <c r="J723" s="12"/>
      <c r="K723" s="12"/>
      <c r="L723" s="12"/>
      <c r="M723" s="12"/>
      <c r="N723" s="12"/>
      <c r="O723" s="12"/>
      <c r="P723" s="55">
        <f t="shared" si="44"/>
        <v>0</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v>17500</v>
      </c>
      <c r="E727" s="12">
        <v>17500</v>
      </c>
      <c r="F727" s="12">
        <v>17500</v>
      </c>
      <c r="G727" s="12">
        <v>17500</v>
      </c>
      <c r="H727" s="12">
        <v>17500</v>
      </c>
      <c r="I727" s="12">
        <v>17500</v>
      </c>
      <c r="J727" s="12">
        <v>17500</v>
      </c>
      <c r="K727" s="12">
        <v>17500</v>
      </c>
      <c r="L727" s="12">
        <v>17500</v>
      </c>
      <c r="M727" s="12">
        <v>17500</v>
      </c>
      <c r="N727" s="12">
        <v>17500</v>
      </c>
      <c r="O727" s="12">
        <v>17500</v>
      </c>
      <c r="P727" s="55">
        <f t="shared" si="44"/>
        <v>210000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1075833</v>
      </c>
      <c r="E743" s="77">
        <f t="shared" si="45"/>
        <v>1051833</v>
      </c>
      <c r="F743" s="77">
        <f t="shared" si="45"/>
        <v>1051833</v>
      </c>
      <c r="G743" s="77">
        <f t="shared" si="45"/>
        <v>1051833</v>
      </c>
      <c r="H743" s="77">
        <f t="shared" si="45"/>
        <v>1051833</v>
      </c>
      <c r="I743" s="77">
        <f t="shared" si="45"/>
        <v>1051833</v>
      </c>
      <c r="J743" s="77">
        <f t="shared" si="45"/>
        <v>1051833</v>
      </c>
      <c r="K743" s="77">
        <f t="shared" si="45"/>
        <v>1051833</v>
      </c>
      <c r="L743" s="77">
        <f t="shared" si="45"/>
        <v>1051833</v>
      </c>
      <c r="M743" s="77">
        <f t="shared" si="45"/>
        <v>1051833</v>
      </c>
      <c r="N743" s="77">
        <f t="shared" si="45"/>
        <v>1051833</v>
      </c>
      <c r="O743" s="77">
        <f t="shared" si="45"/>
        <v>1051837</v>
      </c>
      <c r="P743" s="77">
        <f t="shared" si="45"/>
        <v>12646000</v>
      </c>
    </row>
    <row r="744" spans="1:16" x14ac:dyDescent="0.25">
      <c r="A744" s="74">
        <v>3100</v>
      </c>
      <c r="B744" s="529" t="s">
        <v>2276</v>
      </c>
      <c r="C744" s="530"/>
      <c r="D744" s="72">
        <f>SUM(D745:D834)</f>
        <v>267200</v>
      </c>
      <c r="E744" s="72">
        <f t="shared" ref="E744:O744" si="46">SUM(E745:E834)</f>
        <v>267200</v>
      </c>
      <c r="F744" s="72">
        <f t="shared" si="46"/>
        <v>267200</v>
      </c>
      <c r="G744" s="72">
        <f t="shared" si="46"/>
        <v>267200</v>
      </c>
      <c r="H744" s="72">
        <f t="shared" si="46"/>
        <v>267200</v>
      </c>
      <c r="I744" s="72">
        <f t="shared" si="46"/>
        <v>267200</v>
      </c>
      <c r="J744" s="72">
        <f t="shared" si="46"/>
        <v>267200</v>
      </c>
      <c r="K744" s="72">
        <f t="shared" si="46"/>
        <v>267200</v>
      </c>
      <c r="L744" s="72">
        <f t="shared" si="46"/>
        <v>267200</v>
      </c>
      <c r="M744" s="72">
        <f t="shared" si="46"/>
        <v>267200</v>
      </c>
      <c r="N744" s="72">
        <f t="shared" si="46"/>
        <v>267200</v>
      </c>
      <c r="O744" s="72">
        <f t="shared" si="46"/>
        <v>267200</v>
      </c>
      <c r="P744" s="72">
        <f>SUM(P745:P834)</f>
        <v>3206400</v>
      </c>
    </row>
    <row r="745" spans="1:16" x14ac:dyDescent="0.25">
      <c r="A745" s="531">
        <v>311</v>
      </c>
      <c r="B745" s="526" t="s">
        <v>2277</v>
      </c>
      <c r="C745" s="110">
        <v>11</v>
      </c>
      <c r="D745" s="12"/>
      <c r="E745" s="12"/>
      <c r="F745" s="12"/>
      <c r="G745" s="12"/>
      <c r="H745" s="12"/>
      <c r="I745" s="12"/>
      <c r="J745" s="12"/>
      <c r="K745" s="12"/>
      <c r="L745" s="12"/>
      <c r="M745" s="12"/>
      <c r="N745" s="12"/>
      <c r="O745" s="12"/>
      <c r="P745" s="55">
        <f t="shared" ref="P745:P917" si="47">SUM(D745:O745)</f>
        <v>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v>5000</v>
      </c>
      <c r="E749" s="12">
        <v>5000</v>
      </c>
      <c r="F749" s="12">
        <v>5000</v>
      </c>
      <c r="G749" s="12">
        <v>5000</v>
      </c>
      <c r="H749" s="12">
        <v>5000</v>
      </c>
      <c r="I749" s="12">
        <v>5000</v>
      </c>
      <c r="J749" s="12">
        <v>5000</v>
      </c>
      <c r="K749" s="12">
        <v>5000</v>
      </c>
      <c r="L749" s="12">
        <v>5000</v>
      </c>
      <c r="M749" s="12">
        <v>5000</v>
      </c>
      <c r="N749" s="12">
        <v>5000</v>
      </c>
      <c r="O749" s="12">
        <v>5000</v>
      </c>
      <c r="P749" s="55">
        <f t="shared" si="47"/>
        <v>60000</v>
      </c>
    </row>
    <row r="750" spans="1:16" x14ac:dyDescent="0.25">
      <c r="A750" s="532"/>
      <c r="B750" s="527"/>
      <c r="C750" s="110">
        <v>16</v>
      </c>
      <c r="D750" s="12"/>
      <c r="E750" s="12"/>
      <c r="F750" s="12"/>
      <c r="G750" s="12"/>
      <c r="H750" s="12"/>
      <c r="I750" s="12"/>
      <c r="J750" s="12"/>
      <c r="K750" s="12"/>
      <c r="L750" s="12"/>
      <c r="M750" s="12"/>
      <c r="N750" s="12"/>
      <c r="O750" s="12"/>
      <c r="P750" s="55">
        <f t="shared" si="47"/>
        <v>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v>250000</v>
      </c>
      <c r="E752" s="12">
        <v>250000</v>
      </c>
      <c r="F752" s="12">
        <v>250000</v>
      </c>
      <c r="G752" s="12">
        <v>250000</v>
      </c>
      <c r="H752" s="12">
        <v>250000</v>
      </c>
      <c r="I752" s="12">
        <v>250000</v>
      </c>
      <c r="J752" s="12">
        <v>250000</v>
      </c>
      <c r="K752" s="12">
        <v>250000</v>
      </c>
      <c r="L752" s="12">
        <v>250000</v>
      </c>
      <c r="M752" s="12">
        <v>250000</v>
      </c>
      <c r="N752" s="12">
        <v>250000</v>
      </c>
      <c r="O752" s="12">
        <v>250000</v>
      </c>
      <c r="P752" s="55">
        <f t="shared" si="47"/>
        <v>3000000</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c r="F755" s="12"/>
      <c r="G755" s="12"/>
      <c r="H755" s="12"/>
      <c r="I755" s="12"/>
      <c r="J755" s="12"/>
      <c r="K755" s="12"/>
      <c r="L755" s="12"/>
      <c r="M755" s="12"/>
      <c r="N755" s="12"/>
      <c r="O755" s="12"/>
      <c r="P755" s="55">
        <f t="shared" si="47"/>
        <v>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v>100</v>
      </c>
      <c r="E759" s="12">
        <v>100</v>
      </c>
      <c r="F759" s="12">
        <v>100</v>
      </c>
      <c r="G759" s="12">
        <v>100</v>
      </c>
      <c r="H759" s="12">
        <v>100</v>
      </c>
      <c r="I759" s="12">
        <v>100</v>
      </c>
      <c r="J759" s="12">
        <v>100</v>
      </c>
      <c r="K759" s="12">
        <v>100</v>
      </c>
      <c r="L759" s="12">
        <v>100</v>
      </c>
      <c r="M759" s="12">
        <v>100</v>
      </c>
      <c r="N759" s="12">
        <v>100</v>
      </c>
      <c r="O759" s="12">
        <v>100</v>
      </c>
      <c r="P759" s="55">
        <f t="shared" si="47"/>
        <v>1200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c r="E765" s="12"/>
      <c r="F765" s="12"/>
      <c r="G765" s="12"/>
      <c r="H765" s="12"/>
      <c r="I765" s="12"/>
      <c r="J765" s="12"/>
      <c r="K765" s="12"/>
      <c r="L765" s="12"/>
      <c r="M765" s="12"/>
      <c r="N765" s="12"/>
      <c r="O765" s="12"/>
      <c r="P765" s="55">
        <f t="shared" si="47"/>
        <v>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v>100</v>
      </c>
      <c r="E769" s="12">
        <v>100</v>
      </c>
      <c r="F769" s="12">
        <v>100</v>
      </c>
      <c r="G769" s="12">
        <v>100</v>
      </c>
      <c r="H769" s="12">
        <v>100</v>
      </c>
      <c r="I769" s="12">
        <v>100</v>
      </c>
      <c r="J769" s="12">
        <v>100</v>
      </c>
      <c r="K769" s="12">
        <v>100</v>
      </c>
      <c r="L769" s="12">
        <v>100</v>
      </c>
      <c r="M769" s="12">
        <v>100</v>
      </c>
      <c r="N769" s="12">
        <v>100</v>
      </c>
      <c r="O769" s="12">
        <v>100</v>
      </c>
      <c r="P769" s="55">
        <f t="shared" si="47"/>
        <v>1200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c r="E775" s="12"/>
      <c r="F775" s="12"/>
      <c r="G775" s="12"/>
      <c r="H775" s="12"/>
      <c r="I775" s="12"/>
      <c r="J775" s="12"/>
      <c r="K775" s="12"/>
      <c r="L775" s="12"/>
      <c r="M775" s="12"/>
      <c r="N775" s="12"/>
      <c r="O775" s="12"/>
      <c r="P775" s="55">
        <f t="shared" si="47"/>
        <v>0</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v>6000</v>
      </c>
      <c r="E779" s="12">
        <v>6000</v>
      </c>
      <c r="F779" s="12">
        <v>6000</v>
      </c>
      <c r="G779" s="12">
        <v>6000</v>
      </c>
      <c r="H779" s="12">
        <v>6000</v>
      </c>
      <c r="I779" s="12">
        <v>6000</v>
      </c>
      <c r="J779" s="12">
        <v>6000</v>
      </c>
      <c r="K779" s="12">
        <v>6000</v>
      </c>
      <c r="L779" s="12">
        <v>6000</v>
      </c>
      <c r="M779" s="12">
        <v>6000</v>
      </c>
      <c r="N779" s="12">
        <v>6000</v>
      </c>
      <c r="O779" s="12">
        <v>6000</v>
      </c>
      <c r="P779" s="55">
        <f t="shared" si="47"/>
        <v>72000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c r="E795" s="12"/>
      <c r="F795" s="12"/>
      <c r="G795" s="12"/>
      <c r="H795" s="12"/>
      <c r="I795" s="12"/>
      <c r="J795" s="12"/>
      <c r="K795" s="12"/>
      <c r="L795" s="12"/>
      <c r="M795" s="12"/>
      <c r="N795" s="12"/>
      <c r="O795" s="12"/>
      <c r="P795" s="55">
        <f t="shared" si="47"/>
        <v>0</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c r="E802" s="12"/>
      <c r="F802" s="12"/>
      <c r="G802" s="12"/>
      <c r="H802" s="12"/>
      <c r="I802" s="12"/>
      <c r="J802" s="12"/>
      <c r="K802" s="12"/>
      <c r="L802" s="12"/>
      <c r="M802" s="12"/>
      <c r="N802" s="12"/>
      <c r="O802" s="12"/>
      <c r="P802" s="55">
        <f t="shared" si="47"/>
        <v>0</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c r="E805" s="12"/>
      <c r="F805" s="12"/>
      <c r="G805" s="12"/>
      <c r="H805" s="12"/>
      <c r="I805" s="12"/>
      <c r="J805" s="12"/>
      <c r="K805" s="12"/>
      <c r="L805" s="12"/>
      <c r="M805" s="12"/>
      <c r="N805" s="12"/>
      <c r="O805" s="12"/>
      <c r="P805" s="55">
        <f t="shared" si="47"/>
        <v>0</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v>6000</v>
      </c>
      <c r="E809" s="12">
        <v>6000</v>
      </c>
      <c r="F809" s="12">
        <v>6000</v>
      </c>
      <c r="G809" s="12">
        <v>6000</v>
      </c>
      <c r="H809" s="12">
        <v>6000</v>
      </c>
      <c r="I809" s="12">
        <v>6000</v>
      </c>
      <c r="J809" s="12">
        <v>6000</v>
      </c>
      <c r="K809" s="12">
        <v>6000</v>
      </c>
      <c r="L809" s="12">
        <v>6000</v>
      </c>
      <c r="M809" s="12">
        <v>6000</v>
      </c>
      <c r="N809" s="12">
        <v>6000</v>
      </c>
      <c r="O809" s="12">
        <v>6000</v>
      </c>
      <c r="P809" s="55">
        <f t="shared" si="47"/>
        <v>72000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c r="E815" s="12"/>
      <c r="F815" s="12"/>
      <c r="G815" s="12"/>
      <c r="H815" s="12"/>
      <c r="I815" s="12"/>
      <c r="J815" s="12"/>
      <c r="K815" s="12"/>
      <c r="L815" s="12"/>
      <c r="M815" s="12"/>
      <c r="N815" s="12"/>
      <c r="O815" s="12"/>
      <c r="P815" s="55">
        <f t="shared" si="47"/>
        <v>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17000</v>
      </c>
      <c r="E835" s="72">
        <f t="shared" ref="E835:O835" si="48">SUM(E836:E925)</f>
        <v>17000</v>
      </c>
      <c r="F835" s="72">
        <f t="shared" si="48"/>
        <v>17000</v>
      </c>
      <c r="G835" s="72">
        <f t="shared" si="48"/>
        <v>17000</v>
      </c>
      <c r="H835" s="72">
        <f t="shared" si="48"/>
        <v>17000</v>
      </c>
      <c r="I835" s="72">
        <f t="shared" si="48"/>
        <v>17000</v>
      </c>
      <c r="J835" s="72">
        <f t="shared" si="48"/>
        <v>17000</v>
      </c>
      <c r="K835" s="72">
        <f t="shared" si="48"/>
        <v>17000</v>
      </c>
      <c r="L835" s="72">
        <f t="shared" si="48"/>
        <v>17000</v>
      </c>
      <c r="M835" s="72">
        <f t="shared" si="48"/>
        <v>17000</v>
      </c>
      <c r="N835" s="72">
        <f t="shared" si="48"/>
        <v>17000</v>
      </c>
      <c r="O835" s="72">
        <f t="shared" si="48"/>
        <v>17000</v>
      </c>
      <c r="P835" s="72">
        <f>SUM(P836:P925)</f>
        <v>204000</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c r="E846" s="12"/>
      <c r="F846" s="12"/>
      <c r="G846" s="12"/>
      <c r="H846" s="12"/>
      <c r="I846" s="12"/>
      <c r="J846" s="12"/>
      <c r="K846" s="12"/>
      <c r="L846" s="12"/>
      <c r="M846" s="12"/>
      <c r="N846" s="12"/>
      <c r="O846" s="12"/>
      <c r="P846" s="55">
        <f t="shared" si="47"/>
        <v>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c r="E856" s="12"/>
      <c r="F856" s="12"/>
      <c r="G856" s="12"/>
      <c r="H856" s="12"/>
      <c r="I856" s="12"/>
      <c r="J856" s="12"/>
      <c r="K856" s="12"/>
      <c r="L856" s="12"/>
      <c r="M856" s="12"/>
      <c r="N856" s="12"/>
      <c r="O856" s="12"/>
      <c r="P856" s="55">
        <f t="shared" si="47"/>
        <v>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v>6000</v>
      </c>
      <c r="E860" s="12">
        <v>6000</v>
      </c>
      <c r="F860" s="12">
        <v>6000</v>
      </c>
      <c r="G860" s="12">
        <v>6000</v>
      </c>
      <c r="H860" s="12">
        <v>6000</v>
      </c>
      <c r="I860" s="12">
        <v>6000</v>
      </c>
      <c r="J860" s="12">
        <v>6000</v>
      </c>
      <c r="K860" s="12">
        <v>6000</v>
      </c>
      <c r="L860" s="12">
        <v>6000</v>
      </c>
      <c r="M860" s="12">
        <v>6000</v>
      </c>
      <c r="N860" s="12">
        <v>6000</v>
      </c>
      <c r="O860" s="12">
        <v>6000</v>
      </c>
      <c r="P860" s="55">
        <f t="shared" si="47"/>
        <v>72000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c r="E866" s="12"/>
      <c r="F866" s="12"/>
      <c r="G866" s="12"/>
      <c r="H866" s="12"/>
      <c r="I866" s="12"/>
      <c r="J866" s="12"/>
      <c r="K866" s="12"/>
      <c r="L866" s="12"/>
      <c r="M866" s="12"/>
      <c r="N866" s="12"/>
      <c r="O866" s="12"/>
      <c r="P866" s="55">
        <f t="shared" si="47"/>
        <v>0</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v>8000</v>
      </c>
      <c r="E880" s="12">
        <v>8000</v>
      </c>
      <c r="F880" s="12">
        <v>8000</v>
      </c>
      <c r="G880" s="12">
        <v>8000</v>
      </c>
      <c r="H880" s="12">
        <v>8000</v>
      </c>
      <c r="I880" s="12">
        <v>8000</v>
      </c>
      <c r="J880" s="12">
        <v>8000</v>
      </c>
      <c r="K880" s="12">
        <v>8000</v>
      </c>
      <c r="L880" s="12">
        <v>8000</v>
      </c>
      <c r="M880" s="12">
        <v>8000</v>
      </c>
      <c r="N880" s="12">
        <v>8000</v>
      </c>
      <c r="O880" s="12">
        <v>8000</v>
      </c>
      <c r="P880" s="55">
        <f t="shared" si="47"/>
        <v>96000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c r="E886" s="12"/>
      <c r="F886" s="12"/>
      <c r="G886" s="12"/>
      <c r="H886" s="12"/>
      <c r="I886" s="12"/>
      <c r="J886" s="12"/>
      <c r="K886" s="12"/>
      <c r="L886" s="12"/>
      <c r="M886" s="12"/>
      <c r="N886" s="12"/>
      <c r="O886" s="12"/>
      <c r="P886" s="55">
        <f t="shared" si="47"/>
        <v>0</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v>3000</v>
      </c>
      <c r="E890" s="12">
        <v>3000</v>
      </c>
      <c r="F890" s="12">
        <v>3000</v>
      </c>
      <c r="G890" s="12">
        <v>3000</v>
      </c>
      <c r="H890" s="12">
        <v>3000</v>
      </c>
      <c r="I890" s="12">
        <v>3000</v>
      </c>
      <c r="J890" s="12">
        <v>3000</v>
      </c>
      <c r="K890" s="12">
        <v>3000</v>
      </c>
      <c r="L890" s="12">
        <v>3000</v>
      </c>
      <c r="M890" s="12">
        <v>3000</v>
      </c>
      <c r="N890" s="12">
        <v>3000</v>
      </c>
      <c r="O890" s="12">
        <v>3000</v>
      </c>
      <c r="P890" s="55">
        <f t="shared" si="47"/>
        <v>36000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c r="E893" s="12"/>
      <c r="F893" s="12"/>
      <c r="G893" s="12"/>
      <c r="H893" s="12"/>
      <c r="I893" s="12"/>
      <c r="J893" s="12"/>
      <c r="K893" s="12"/>
      <c r="L893" s="12"/>
      <c r="M893" s="12"/>
      <c r="N893" s="12"/>
      <c r="O893" s="12"/>
      <c r="P893" s="55">
        <f t="shared" si="47"/>
        <v>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c r="E896" s="12"/>
      <c r="F896" s="12"/>
      <c r="G896" s="12"/>
      <c r="H896" s="12"/>
      <c r="I896" s="12"/>
      <c r="J896" s="12"/>
      <c r="K896" s="12"/>
      <c r="L896" s="12"/>
      <c r="M896" s="12"/>
      <c r="N896" s="12"/>
      <c r="O896" s="12"/>
      <c r="P896" s="55">
        <f t="shared" si="47"/>
        <v>0</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c r="E916" s="12"/>
      <c r="F916" s="12"/>
      <c r="G916" s="12"/>
      <c r="H916" s="12"/>
      <c r="I916" s="12"/>
      <c r="J916" s="12"/>
      <c r="K916" s="12"/>
      <c r="L916" s="12"/>
      <c r="M916" s="12"/>
      <c r="N916" s="12"/>
      <c r="O916" s="12"/>
      <c r="P916" s="55">
        <f t="shared" si="47"/>
        <v>0</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2200</v>
      </c>
      <c r="E926" s="72">
        <f t="shared" ref="E926:O926" si="50">SUM(E927:E1016)</f>
        <v>2200</v>
      </c>
      <c r="F926" s="72">
        <f t="shared" si="50"/>
        <v>2200</v>
      </c>
      <c r="G926" s="72">
        <f t="shared" si="50"/>
        <v>2200</v>
      </c>
      <c r="H926" s="72">
        <f t="shared" si="50"/>
        <v>2200</v>
      </c>
      <c r="I926" s="72">
        <f t="shared" si="50"/>
        <v>2200</v>
      </c>
      <c r="J926" s="72">
        <f t="shared" si="50"/>
        <v>2200</v>
      </c>
      <c r="K926" s="72">
        <f t="shared" si="50"/>
        <v>2200</v>
      </c>
      <c r="L926" s="72">
        <f t="shared" si="50"/>
        <v>2200</v>
      </c>
      <c r="M926" s="72">
        <f t="shared" si="50"/>
        <v>2200</v>
      </c>
      <c r="N926" s="72">
        <f t="shared" si="50"/>
        <v>2200</v>
      </c>
      <c r="O926" s="72">
        <f t="shared" si="50"/>
        <v>2200</v>
      </c>
      <c r="P926" s="72">
        <f>SUM(P927:P1016)</f>
        <v>26400</v>
      </c>
    </row>
    <row r="927" spans="1:16" x14ac:dyDescent="0.25">
      <c r="A927" s="531">
        <v>331</v>
      </c>
      <c r="B927" s="526" t="s">
        <v>2297</v>
      </c>
      <c r="C927" s="110">
        <v>11</v>
      </c>
      <c r="D927" s="12"/>
      <c r="E927" s="12"/>
      <c r="F927" s="12"/>
      <c r="G927" s="12"/>
      <c r="H927" s="12"/>
      <c r="I927" s="12"/>
      <c r="J927" s="12"/>
      <c r="K927" s="12"/>
      <c r="L927" s="12"/>
      <c r="M927" s="12"/>
      <c r="N927" s="12"/>
      <c r="O927" s="12"/>
      <c r="P927" s="55">
        <f t="shared" ref="P927:P1014" si="51">SUM(D927:O927)</f>
        <v>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c r="E937" s="12"/>
      <c r="F937" s="12"/>
      <c r="G937" s="12"/>
      <c r="H937" s="12"/>
      <c r="I937" s="12"/>
      <c r="J937" s="12"/>
      <c r="K937" s="12"/>
      <c r="L937" s="12"/>
      <c r="M937" s="12"/>
      <c r="N937" s="12"/>
      <c r="O937" s="12"/>
      <c r="P937" s="55">
        <f t="shared" si="51"/>
        <v>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v>1000</v>
      </c>
      <c r="E941" s="12">
        <v>1000</v>
      </c>
      <c r="F941" s="12">
        <v>1000</v>
      </c>
      <c r="G941" s="12">
        <v>1000</v>
      </c>
      <c r="H941" s="12">
        <v>1000</v>
      </c>
      <c r="I941" s="12">
        <v>1000</v>
      </c>
      <c r="J941" s="12">
        <v>1000</v>
      </c>
      <c r="K941" s="12">
        <v>1000</v>
      </c>
      <c r="L941" s="12">
        <v>1000</v>
      </c>
      <c r="M941" s="12">
        <v>1000</v>
      </c>
      <c r="N941" s="12">
        <v>1000</v>
      </c>
      <c r="O941" s="12">
        <v>1000</v>
      </c>
      <c r="P941" s="55">
        <f t="shared" si="51"/>
        <v>12000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c r="E947" s="12"/>
      <c r="F947" s="12"/>
      <c r="G947" s="12"/>
      <c r="H947" s="12"/>
      <c r="I947" s="12"/>
      <c r="J947" s="12"/>
      <c r="K947" s="12"/>
      <c r="L947" s="12"/>
      <c r="M947" s="12"/>
      <c r="N947" s="12"/>
      <c r="O947" s="12"/>
      <c r="P947" s="55">
        <f t="shared" si="51"/>
        <v>0</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v>500</v>
      </c>
      <c r="E951" s="12">
        <v>500</v>
      </c>
      <c r="F951" s="12">
        <v>500</v>
      </c>
      <c r="G951" s="12">
        <v>500</v>
      </c>
      <c r="H951" s="12">
        <v>500</v>
      </c>
      <c r="I951" s="12">
        <v>500</v>
      </c>
      <c r="J951" s="12">
        <v>500</v>
      </c>
      <c r="K951" s="12">
        <v>500</v>
      </c>
      <c r="L951" s="12">
        <v>500</v>
      </c>
      <c r="M951" s="12">
        <v>500</v>
      </c>
      <c r="N951" s="12">
        <v>500</v>
      </c>
      <c r="O951" s="12">
        <v>500</v>
      </c>
      <c r="P951" s="55">
        <f t="shared" si="51"/>
        <v>6000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c r="E957" s="12"/>
      <c r="F957" s="12"/>
      <c r="G957" s="12"/>
      <c r="H957" s="12"/>
      <c r="I957" s="12"/>
      <c r="J957" s="12"/>
      <c r="K957" s="12"/>
      <c r="L957" s="12"/>
      <c r="M957" s="12"/>
      <c r="N957" s="12"/>
      <c r="O957" s="12"/>
      <c r="P957" s="55">
        <f t="shared" si="51"/>
        <v>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v>500</v>
      </c>
      <c r="E961" s="12">
        <v>500</v>
      </c>
      <c r="F961" s="12">
        <v>500</v>
      </c>
      <c r="G961" s="12">
        <v>500</v>
      </c>
      <c r="H961" s="12">
        <v>500</v>
      </c>
      <c r="I961" s="12">
        <v>500</v>
      </c>
      <c r="J961" s="12">
        <v>500</v>
      </c>
      <c r="K961" s="12">
        <v>500</v>
      </c>
      <c r="L961" s="12">
        <v>500</v>
      </c>
      <c r="M961" s="12">
        <v>500</v>
      </c>
      <c r="N961" s="12">
        <v>500</v>
      </c>
      <c r="O961" s="12">
        <v>500</v>
      </c>
      <c r="P961" s="55">
        <f t="shared" si="51"/>
        <v>6000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c r="E977" s="12"/>
      <c r="F977" s="12"/>
      <c r="G977" s="12"/>
      <c r="H977" s="12"/>
      <c r="I977" s="12"/>
      <c r="J977" s="12"/>
      <c r="K977" s="12"/>
      <c r="L977" s="12"/>
      <c r="M977" s="12"/>
      <c r="N977" s="12"/>
      <c r="O977" s="12"/>
      <c r="P977" s="55">
        <f t="shared" si="51"/>
        <v>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v>200</v>
      </c>
      <c r="E981" s="12">
        <v>200</v>
      </c>
      <c r="F981" s="12">
        <v>200</v>
      </c>
      <c r="G981" s="12">
        <v>200</v>
      </c>
      <c r="H981" s="12">
        <v>200</v>
      </c>
      <c r="I981" s="12">
        <v>200</v>
      </c>
      <c r="J981" s="12">
        <v>200</v>
      </c>
      <c r="K981" s="12">
        <v>200</v>
      </c>
      <c r="L981" s="12">
        <v>200</v>
      </c>
      <c r="M981" s="12">
        <v>200</v>
      </c>
      <c r="N981" s="12">
        <v>200</v>
      </c>
      <c r="O981" s="12">
        <v>200</v>
      </c>
      <c r="P981" s="55">
        <f t="shared" si="51"/>
        <v>2400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c r="G987" s="12"/>
      <c r="H987" s="12"/>
      <c r="I987" s="12"/>
      <c r="J987" s="12"/>
      <c r="K987" s="12"/>
      <c r="L987" s="12"/>
      <c r="M987" s="12"/>
      <c r="N987" s="12"/>
      <c r="O987" s="12"/>
      <c r="P987" s="55">
        <f t="shared" si="51"/>
        <v>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43750</v>
      </c>
      <c r="E1017" s="72">
        <f t="shared" ref="E1017:O1017" si="53">SUM(E1018:E1107)</f>
        <v>19750</v>
      </c>
      <c r="F1017" s="72">
        <f t="shared" si="53"/>
        <v>19750</v>
      </c>
      <c r="G1017" s="72">
        <f t="shared" si="53"/>
        <v>19750</v>
      </c>
      <c r="H1017" s="72">
        <f t="shared" si="53"/>
        <v>19750</v>
      </c>
      <c r="I1017" s="72">
        <f t="shared" si="53"/>
        <v>19750</v>
      </c>
      <c r="J1017" s="72">
        <f t="shared" si="53"/>
        <v>19750</v>
      </c>
      <c r="K1017" s="72">
        <f t="shared" si="53"/>
        <v>19750</v>
      </c>
      <c r="L1017" s="72">
        <f t="shared" si="53"/>
        <v>19750</v>
      </c>
      <c r="M1017" s="72">
        <f t="shared" si="53"/>
        <v>19750</v>
      </c>
      <c r="N1017" s="72">
        <f t="shared" si="53"/>
        <v>19750</v>
      </c>
      <c r="O1017" s="72">
        <f t="shared" si="53"/>
        <v>19750</v>
      </c>
      <c r="P1017" s="72">
        <f>SUM(P1018:P1107)</f>
        <v>261000</v>
      </c>
    </row>
    <row r="1018" spans="1:16" x14ac:dyDescent="0.25">
      <c r="A1018" s="531">
        <v>341</v>
      </c>
      <c r="B1018" s="526"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v>500</v>
      </c>
      <c r="E1022" s="12">
        <v>500</v>
      </c>
      <c r="F1022" s="12">
        <v>500</v>
      </c>
      <c r="G1022" s="12">
        <v>500</v>
      </c>
      <c r="H1022" s="12">
        <v>500</v>
      </c>
      <c r="I1022" s="12">
        <v>500</v>
      </c>
      <c r="J1022" s="12">
        <v>500</v>
      </c>
      <c r="K1022" s="12">
        <v>500</v>
      </c>
      <c r="L1022" s="12">
        <v>500</v>
      </c>
      <c r="M1022" s="12">
        <v>500</v>
      </c>
      <c r="N1022" s="12">
        <v>500</v>
      </c>
      <c r="O1022" s="12">
        <v>500</v>
      </c>
      <c r="P1022" s="55">
        <f t="shared" si="54"/>
        <v>6000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c r="E1048" s="12"/>
      <c r="F1048" s="12"/>
      <c r="G1048" s="12"/>
      <c r="H1048" s="12"/>
      <c r="I1048" s="12"/>
      <c r="J1048" s="12"/>
      <c r="K1048" s="12"/>
      <c r="L1048" s="12"/>
      <c r="M1048" s="12"/>
      <c r="N1048" s="12"/>
      <c r="O1048" s="12"/>
      <c r="P1048" s="55">
        <f t="shared" si="54"/>
        <v>0</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v>24000</v>
      </c>
      <c r="E1052" s="12"/>
      <c r="F1052" s="12"/>
      <c r="G1052" s="12"/>
      <c r="H1052" s="12"/>
      <c r="I1052" s="12"/>
      <c r="J1052" s="12"/>
      <c r="K1052" s="12"/>
      <c r="L1052" s="12"/>
      <c r="M1052" s="12"/>
      <c r="N1052" s="12"/>
      <c r="O1052" s="12"/>
      <c r="P1052" s="55">
        <f t="shared" si="54"/>
        <v>24000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c r="E1058" s="12"/>
      <c r="F1058" s="12"/>
      <c r="G1058" s="12"/>
      <c r="H1058" s="12"/>
      <c r="I1058" s="12"/>
      <c r="J1058" s="12"/>
      <c r="K1058" s="12"/>
      <c r="L1058" s="12"/>
      <c r="M1058" s="12"/>
      <c r="N1058" s="12"/>
      <c r="O1058" s="12"/>
      <c r="P1058" s="55">
        <f t="shared" si="54"/>
        <v>0</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v>11000</v>
      </c>
      <c r="E1062" s="12">
        <v>11000</v>
      </c>
      <c r="F1062" s="12">
        <v>11000</v>
      </c>
      <c r="G1062" s="12">
        <v>11000</v>
      </c>
      <c r="H1062" s="12">
        <v>11000</v>
      </c>
      <c r="I1062" s="12">
        <v>11000</v>
      </c>
      <c r="J1062" s="12">
        <v>11000</v>
      </c>
      <c r="K1062" s="12">
        <v>11000</v>
      </c>
      <c r="L1062" s="12">
        <v>11000</v>
      </c>
      <c r="M1062" s="12">
        <v>11000</v>
      </c>
      <c r="N1062" s="12">
        <v>11000</v>
      </c>
      <c r="O1062" s="12">
        <v>11000</v>
      </c>
      <c r="P1062" s="55">
        <f t="shared" si="54"/>
        <v>132000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v>7500</v>
      </c>
      <c r="E1065" s="12">
        <v>7500</v>
      </c>
      <c r="F1065" s="12">
        <v>7500</v>
      </c>
      <c r="G1065" s="12">
        <v>7500</v>
      </c>
      <c r="H1065" s="12">
        <v>7500</v>
      </c>
      <c r="I1065" s="12">
        <v>7500</v>
      </c>
      <c r="J1065" s="12">
        <v>7500</v>
      </c>
      <c r="K1065" s="12">
        <v>7500</v>
      </c>
      <c r="L1065" s="12">
        <v>7500</v>
      </c>
      <c r="M1065" s="12">
        <v>7500</v>
      </c>
      <c r="N1065" s="12">
        <v>7500</v>
      </c>
      <c r="O1065" s="12">
        <v>7500</v>
      </c>
      <c r="P1065" s="55">
        <f t="shared" si="54"/>
        <v>90000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c r="E1078" s="12"/>
      <c r="F1078" s="12"/>
      <c r="G1078" s="12"/>
      <c r="H1078" s="12"/>
      <c r="I1078" s="12"/>
      <c r="J1078" s="12"/>
      <c r="K1078" s="12"/>
      <c r="L1078" s="12"/>
      <c r="M1078" s="12"/>
      <c r="N1078" s="12"/>
      <c r="O1078" s="12"/>
      <c r="P1078" s="55">
        <f t="shared" si="54"/>
        <v>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v>750</v>
      </c>
      <c r="E1082" s="12">
        <v>750</v>
      </c>
      <c r="F1082" s="12">
        <v>750</v>
      </c>
      <c r="G1082" s="12">
        <v>750</v>
      </c>
      <c r="H1082" s="12">
        <v>750</v>
      </c>
      <c r="I1082" s="12">
        <v>750</v>
      </c>
      <c r="J1082" s="12">
        <v>750</v>
      </c>
      <c r="K1082" s="12">
        <v>750</v>
      </c>
      <c r="L1082" s="12">
        <v>750</v>
      </c>
      <c r="M1082" s="12">
        <v>750</v>
      </c>
      <c r="N1082" s="12">
        <v>750</v>
      </c>
      <c r="O1082" s="12">
        <v>750</v>
      </c>
      <c r="P1082" s="55">
        <f t="shared" si="54"/>
        <v>9000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337833</v>
      </c>
      <c r="E1108" s="72">
        <f t="shared" ref="E1108:O1108" si="56">SUM(E1109:E1198)</f>
        <v>337833</v>
      </c>
      <c r="F1108" s="72">
        <f t="shared" si="56"/>
        <v>337833</v>
      </c>
      <c r="G1108" s="72">
        <f t="shared" si="56"/>
        <v>337833</v>
      </c>
      <c r="H1108" s="72">
        <f t="shared" si="56"/>
        <v>337833</v>
      </c>
      <c r="I1108" s="72">
        <f t="shared" si="56"/>
        <v>337833</v>
      </c>
      <c r="J1108" s="72">
        <f t="shared" si="56"/>
        <v>337833</v>
      </c>
      <c r="K1108" s="72">
        <f t="shared" si="56"/>
        <v>337833</v>
      </c>
      <c r="L1108" s="72">
        <f t="shared" si="56"/>
        <v>337833</v>
      </c>
      <c r="M1108" s="72">
        <f t="shared" si="56"/>
        <v>337833</v>
      </c>
      <c r="N1108" s="72">
        <f t="shared" si="56"/>
        <v>337833</v>
      </c>
      <c r="O1108" s="72">
        <f t="shared" si="56"/>
        <v>337837</v>
      </c>
      <c r="P1108" s="72">
        <f>SUM(P1109:P1198)</f>
        <v>4054000</v>
      </c>
    </row>
    <row r="1109" spans="1:16" x14ac:dyDescent="0.25">
      <c r="A1109" s="531">
        <v>351</v>
      </c>
      <c r="B1109" s="526" t="s">
        <v>2317</v>
      </c>
      <c r="C1109" s="110">
        <v>11</v>
      </c>
      <c r="D1109" s="12"/>
      <c r="E1109" s="12"/>
      <c r="F1109" s="12"/>
      <c r="G1109" s="12"/>
      <c r="H1109" s="12"/>
      <c r="I1109" s="12"/>
      <c r="J1109" s="12"/>
      <c r="K1109" s="12"/>
      <c r="L1109" s="12"/>
      <c r="M1109" s="12"/>
      <c r="N1109" s="12"/>
      <c r="O1109" s="12"/>
      <c r="P1109" s="55">
        <f t="shared" ref="P1109:P1196" si="57">SUM(D1109:O1109)</f>
        <v>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v>100000</v>
      </c>
      <c r="E1114" s="12">
        <v>100000</v>
      </c>
      <c r="F1114" s="12">
        <v>100000</v>
      </c>
      <c r="G1114" s="12">
        <v>100000</v>
      </c>
      <c r="H1114" s="12">
        <v>100000</v>
      </c>
      <c r="I1114" s="12">
        <v>100000</v>
      </c>
      <c r="J1114" s="12">
        <v>100000</v>
      </c>
      <c r="K1114" s="12">
        <v>100000</v>
      </c>
      <c r="L1114" s="12">
        <v>100000</v>
      </c>
      <c r="M1114" s="12">
        <v>100000</v>
      </c>
      <c r="N1114" s="12">
        <v>100000</v>
      </c>
      <c r="O1114" s="12">
        <v>100000</v>
      </c>
      <c r="P1114" s="55">
        <f t="shared" si="57"/>
        <v>1200000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v>18333</v>
      </c>
      <c r="E1116" s="12">
        <v>18333</v>
      </c>
      <c r="F1116" s="12">
        <v>18333</v>
      </c>
      <c r="G1116" s="12">
        <v>18333</v>
      </c>
      <c r="H1116" s="12">
        <v>18333</v>
      </c>
      <c r="I1116" s="12">
        <v>18333</v>
      </c>
      <c r="J1116" s="12">
        <v>18333</v>
      </c>
      <c r="K1116" s="12">
        <v>18333</v>
      </c>
      <c r="L1116" s="12">
        <v>18333</v>
      </c>
      <c r="M1116" s="12">
        <v>18333</v>
      </c>
      <c r="N1116" s="12">
        <v>18333</v>
      </c>
      <c r="O1116" s="12">
        <v>18337</v>
      </c>
      <c r="P1116" s="55">
        <f t="shared" si="57"/>
        <v>220000</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c r="E1129" s="12"/>
      <c r="F1129" s="12"/>
      <c r="G1129" s="12"/>
      <c r="H1129" s="12"/>
      <c r="I1129" s="12"/>
      <c r="J1129" s="12"/>
      <c r="K1129" s="12"/>
      <c r="L1129" s="12"/>
      <c r="M1129" s="12"/>
      <c r="N1129" s="12"/>
      <c r="O1129" s="12"/>
      <c r="P1129" s="55">
        <f t="shared" si="57"/>
        <v>0</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v>500</v>
      </c>
      <c r="E1133" s="12">
        <v>500</v>
      </c>
      <c r="F1133" s="12">
        <v>500</v>
      </c>
      <c r="G1133" s="12">
        <v>500</v>
      </c>
      <c r="H1133" s="12">
        <v>500</v>
      </c>
      <c r="I1133" s="12">
        <v>500</v>
      </c>
      <c r="J1133" s="12">
        <v>500</v>
      </c>
      <c r="K1133" s="12">
        <v>500</v>
      </c>
      <c r="L1133" s="12">
        <v>500</v>
      </c>
      <c r="M1133" s="12">
        <v>500</v>
      </c>
      <c r="N1133" s="12">
        <v>500</v>
      </c>
      <c r="O1133" s="12">
        <v>500</v>
      </c>
      <c r="P1133" s="55">
        <f t="shared" si="57"/>
        <v>6000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c r="E1139" s="12"/>
      <c r="F1139" s="12"/>
      <c r="G1139" s="12"/>
      <c r="H1139" s="12"/>
      <c r="I1139" s="12"/>
      <c r="J1139" s="12"/>
      <c r="K1139" s="12"/>
      <c r="L1139" s="12"/>
      <c r="M1139" s="12"/>
      <c r="N1139" s="12"/>
      <c r="O1139" s="12"/>
      <c r="P1139" s="55">
        <f t="shared" si="57"/>
        <v>0</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c r="E1149" s="12"/>
      <c r="F1149" s="12"/>
      <c r="G1149" s="12"/>
      <c r="H1149" s="12"/>
      <c r="I1149" s="12"/>
      <c r="J1149" s="12"/>
      <c r="K1149" s="12"/>
      <c r="L1149" s="12"/>
      <c r="M1149" s="12"/>
      <c r="N1149" s="12"/>
      <c r="O1149" s="12"/>
      <c r="P1149" s="55">
        <f t="shared" si="57"/>
        <v>0</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v>40000</v>
      </c>
      <c r="E1153" s="12">
        <v>40000</v>
      </c>
      <c r="F1153" s="12">
        <v>40000</v>
      </c>
      <c r="G1153" s="12">
        <v>40000</v>
      </c>
      <c r="H1153" s="12">
        <v>40000</v>
      </c>
      <c r="I1153" s="12">
        <v>40000</v>
      </c>
      <c r="J1153" s="12">
        <v>40000</v>
      </c>
      <c r="K1153" s="12">
        <v>40000</v>
      </c>
      <c r="L1153" s="12">
        <v>40000</v>
      </c>
      <c r="M1153" s="12">
        <v>40000</v>
      </c>
      <c r="N1153" s="12">
        <v>40000</v>
      </c>
      <c r="O1153" s="12">
        <v>40000</v>
      </c>
      <c r="P1153" s="55">
        <f t="shared" si="57"/>
        <v>480000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v>5000</v>
      </c>
      <c r="E1156" s="12">
        <v>5000</v>
      </c>
      <c r="F1156" s="12">
        <v>5000</v>
      </c>
      <c r="G1156" s="12">
        <v>5000</v>
      </c>
      <c r="H1156" s="12">
        <v>5000</v>
      </c>
      <c r="I1156" s="12">
        <v>5000</v>
      </c>
      <c r="J1156" s="12">
        <v>5000</v>
      </c>
      <c r="K1156" s="12">
        <v>5000</v>
      </c>
      <c r="L1156" s="12">
        <v>5000</v>
      </c>
      <c r="M1156" s="12">
        <v>5000</v>
      </c>
      <c r="N1156" s="12">
        <v>5000</v>
      </c>
      <c r="O1156" s="12">
        <v>5000</v>
      </c>
      <c r="P1156" s="55">
        <f t="shared" si="57"/>
        <v>60000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c r="E1169" s="12"/>
      <c r="F1169" s="12"/>
      <c r="G1169" s="12"/>
      <c r="H1169" s="12"/>
      <c r="I1169" s="12"/>
      <c r="J1169" s="12"/>
      <c r="K1169" s="12"/>
      <c r="L1169" s="12"/>
      <c r="M1169" s="12"/>
      <c r="N1169" s="12"/>
      <c r="O1169" s="12"/>
      <c r="P1169" s="55">
        <f t="shared" si="57"/>
        <v>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v>100000</v>
      </c>
      <c r="E1174" s="12">
        <v>100000</v>
      </c>
      <c r="F1174" s="12">
        <v>100000</v>
      </c>
      <c r="G1174" s="12">
        <v>100000</v>
      </c>
      <c r="H1174" s="12">
        <v>100000</v>
      </c>
      <c r="I1174" s="12">
        <v>100000</v>
      </c>
      <c r="J1174" s="12">
        <v>100000</v>
      </c>
      <c r="K1174" s="12">
        <v>100000</v>
      </c>
      <c r="L1174" s="12">
        <v>100000</v>
      </c>
      <c r="M1174" s="12">
        <v>100000</v>
      </c>
      <c r="N1174" s="12">
        <v>100000</v>
      </c>
      <c r="O1174" s="12">
        <v>100000</v>
      </c>
      <c r="P1174" s="55">
        <f t="shared" si="57"/>
        <v>1200000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c r="E1179" s="12"/>
      <c r="F1179" s="12"/>
      <c r="G1179" s="12"/>
      <c r="H1179" s="12"/>
      <c r="I1179" s="12"/>
      <c r="J1179" s="12"/>
      <c r="K1179" s="12"/>
      <c r="L1179" s="12"/>
      <c r="M1179" s="12"/>
      <c r="N1179" s="12"/>
      <c r="O1179" s="12"/>
      <c r="P1179" s="55">
        <f t="shared" si="57"/>
        <v>0</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c r="E1183" s="12"/>
      <c r="F1183" s="12"/>
      <c r="G1183" s="12"/>
      <c r="H1183" s="12"/>
      <c r="I1183" s="12"/>
      <c r="J1183" s="12"/>
      <c r="K1183" s="12"/>
      <c r="L1183" s="12"/>
      <c r="M1183" s="12"/>
      <c r="N1183" s="12"/>
      <c r="O1183" s="12"/>
      <c r="P1183" s="55">
        <f t="shared" si="57"/>
        <v>0</v>
      </c>
    </row>
    <row r="1184" spans="1:16" x14ac:dyDescent="0.25">
      <c r="A1184" s="532"/>
      <c r="B1184" s="527"/>
      <c r="C1184" s="110">
        <v>16</v>
      </c>
      <c r="D1184" s="12"/>
      <c r="E1184" s="12"/>
      <c r="F1184" s="12"/>
      <c r="G1184" s="12"/>
      <c r="H1184" s="12"/>
      <c r="I1184" s="12"/>
      <c r="J1184" s="12"/>
      <c r="K1184" s="12"/>
      <c r="L1184" s="12"/>
      <c r="M1184" s="12"/>
      <c r="N1184" s="12"/>
      <c r="O1184" s="12"/>
      <c r="P1184" s="55">
        <f t="shared" si="57"/>
        <v>0</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v>69000</v>
      </c>
      <c r="E1186" s="12">
        <v>69000</v>
      </c>
      <c r="F1186" s="12">
        <v>69000</v>
      </c>
      <c r="G1186" s="12">
        <v>69000</v>
      </c>
      <c r="H1186" s="12">
        <v>69000</v>
      </c>
      <c r="I1186" s="12">
        <v>69000</v>
      </c>
      <c r="J1186" s="12">
        <v>69000</v>
      </c>
      <c r="K1186" s="12">
        <v>69000</v>
      </c>
      <c r="L1186" s="12">
        <v>69000</v>
      </c>
      <c r="M1186" s="12">
        <v>69000</v>
      </c>
      <c r="N1186" s="12">
        <v>69000</v>
      </c>
      <c r="O1186" s="12">
        <v>69000</v>
      </c>
      <c r="P1186" s="55">
        <f t="shared" si="57"/>
        <v>828000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c r="E1189" s="12"/>
      <c r="F1189" s="12"/>
      <c r="G1189" s="12"/>
      <c r="H1189" s="12"/>
      <c r="I1189" s="12"/>
      <c r="J1189" s="12"/>
      <c r="K1189" s="12"/>
      <c r="L1189" s="12"/>
      <c r="M1189" s="12"/>
      <c r="N1189" s="12"/>
      <c r="O1189" s="12"/>
      <c r="P1189" s="55">
        <f t="shared" si="57"/>
        <v>0</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v>5000</v>
      </c>
      <c r="E1193" s="12">
        <v>5000</v>
      </c>
      <c r="F1193" s="12">
        <v>5000</v>
      </c>
      <c r="G1193" s="12">
        <v>5000</v>
      </c>
      <c r="H1193" s="12">
        <v>5000</v>
      </c>
      <c r="I1193" s="12">
        <v>5000</v>
      </c>
      <c r="J1193" s="12">
        <v>5000</v>
      </c>
      <c r="K1193" s="12">
        <v>5000</v>
      </c>
      <c r="L1193" s="12">
        <v>5000</v>
      </c>
      <c r="M1193" s="12">
        <v>5000</v>
      </c>
      <c r="N1193" s="12">
        <v>5000</v>
      </c>
      <c r="O1193" s="12">
        <v>5000</v>
      </c>
      <c r="P1193" s="55">
        <f t="shared" si="57"/>
        <v>60000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350</v>
      </c>
      <c r="E1199" s="72">
        <f t="shared" ref="E1199:O1199" si="59">SUM(E1200:E1269)</f>
        <v>350</v>
      </c>
      <c r="F1199" s="72">
        <f t="shared" si="59"/>
        <v>350</v>
      </c>
      <c r="G1199" s="72">
        <f t="shared" si="59"/>
        <v>350</v>
      </c>
      <c r="H1199" s="72">
        <f t="shared" si="59"/>
        <v>350</v>
      </c>
      <c r="I1199" s="72">
        <f t="shared" si="59"/>
        <v>350</v>
      </c>
      <c r="J1199" s="72">
        <f t="shared" si="59"/>
        <v>350</v>
      </c>
      <c r="K1199" s="72">
        <f t="shared" si="59"/>
        <v>350</v>
      </c>
      <c r="L1199" s="72">
        <f t="shared" si="59"/>
        <v>350</v>
      </c>
      <c r="M1199" s="72">
        <f t="shared" si="59"/>
        <v>350</v>
      </c>
      <c r="N1199" s="72">
        <f t="shared" si="59"/>
        <v>350</v>
      </c>
      <c r="O1199" s="72">
        <f t="shared" si="59"/>
        <v>350</v>
      </c>
      <c r="P1199" s="72">
        <f>SUM(P1200:P1269)</f>
        <v>4200</v>
      </c>
    </row>
    <row r="1200" spans="1:16" ht="15" customHeight="1" x14ac:dyDescent="0.25">
      <c r="A1200" s="531">
        <v>361</v>
      </c>
      <c r="B1200" s="526" t="s">
        <v>2327</v>
      </c>
      <c r="C1200" s="110">
        <v>11</v>
      </c>
      <c r="D1200" s="12"/>
      <c r="E1200" s="12"/>
      <c r="F1200" s="12"/>
      <c r="G1200" s="12"/>
      <c r="H1200" s="12"/>
      <c r="I1200" s="12"/>
      <c r="J1200" s="12"/>
      <c r="K1200" s="12"/>
      <c r="L1200" s="12"/>
      <c r="M1200" s="12"/>
      <c r="N1200" s="12"/>
      <c r="O1200" s="12"/>
      <c r="P1200" s="55">
        <f t="shared" ref="P1200:P1267" si="60">SUM(D1200:O1200)</f>
        <v>0</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v>350</v>
      </c>
      <c r="E1204" s="12">
        <v>350</v>
      </c>
      <c r="F1204" s="12">
        <v>350</v>
      </c>
      <c r="G1204" s="12">
        <v>350</v>
      </c>
      <c r="H1204" s="12">
        <v>350</v>
      </c>
      <c r="I1204" s="12">
        <v>350</v>
      </c>
      <c r="J1204" s="12">
        <v>350</v>
      </c>
      <c r="K1204" s="12">
        <v>350</v>
      </c>
      <c r="L1204" s="12">
        <v>350</v>
      </c>
      <c r="M1204" s="12">
        <v>350</v>
      </c>
      <c r="N1204" s="12">
        <v>350</v>
      </c>
      <c r="O1204" s="12">
        <v>350</v>
      </c>
      <c r="P1204" s="55">
        <f t="shared" si="60"/>
        <v>4200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75000</v>
      </c>
      <c r="E1270" s="72">
        <f t="shared" ref="E1270:O1270" si="62">SUM(E1271:E1360)</f>
        <v>75000</v>
      </c>
      <c r="F1270" s="72">
        <f t="shared" si="62"/>
        <v>75000</v>
      </c>
      <c r="G1270" s="72">
        <f t="shared" si="62"/>
        <v>75000</v>
      </c>
      <c r="H1270" s="72">
        <f t="shared" si="62"/>
        <v>75000</v>
      </c>
      <c r="I1270" s="72">
        <f t="shared" si="62"/>
        <v>75000</v>
      </c>
      <c r="J1270" s="72">
        <f t="shared" si="62"/>
        <v>75000</v>
      </c>
      <c r="K1270" s="72">
        <f t="shared" si="62"/>
        <v>75000</v>
      </c>
      <c r="L1270" s="72">
        <f t="shared" si="62"/>
        <v>75000</v>
      </c>
      <c r="M1270" s="72">
        <f t="shared" si="62"/>
        <v>75000</v>
      </c>
      <c r="N1270" s="72">
        <f t="shared" si="62"/>
        <v>75000</v>
      </c>
      <c r="O1270" s="72">
        <f t="shared" si="62"/>
        <v>75000</v>
      </c>
      <c r="P1270" s="72">
        <f>SUM(P1271:P1360)</f>
        <v>900000</v>
      </c>
    </row>
    <row r="1271" spans="1:16" x14ac:dyDescent="0.25">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c r="E1311" s="12"/>
      <c r="F1311" s="12"/>
      <c r="G1311" s="12"/>
      <c r="H1311" s="12"/>
      <c r="I1311" s="12"/>
      <c r="J1311" s="12"/>
      <c r="K1311" s="12"/>
      <c r="L1311" s="12"/>
      <c r="M1311" s="12"/>
      <c r="N1311" s="12"/>
      <c r="O1311" s="12"/>
      <c r="P1311" s="55">
        <f t="shared" si="63"/>
        <v>0</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v>75000</v>
      </c>
      <c r="E1315" s="12">
        <v>75000</v>
      </c>
      <c r="F1315" s="12">
        <v>75000</v>
      </c>
      <c r="G1315" s="12">
        <v>75000</v>
      </c>
      <c r="H1315" s="12">
        <v>75000</v>
      </c>
      <c r="I1315" s="12">
        <v>75000</v>
      </c>
      <c r="J1315" s="12">
        <v>75000</v>
      </c>
      <c r="K1315" s="12">
        <v>75000</v>
      </c>
      <c r="L1315" s="12">
        <v>75000</v>
      </c>
      <c r="M1315" s="12">
        <v>75000</v>
      </c>
      <c r="N1315" s="12">
        <v>75000</v>
      </c>
      <c r="O1315" s="12">
        <v>75000</v>
      </c>
      <c r="P1315" s="55">
        <f t="shared" si="63"/>
        <v>900000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c r="E1351" s="12"/>
      <c r="F1351" s="12"/>
      <c r="G1351" s="12"/>
      <c r="H1351" s="12"/>
      <c r="I1351" s="12"/>
      <c r="J1351" s="12"/>
      <c r="K1351" s="12"/>
      <c r="L1351" s="12"/>
      <c r="M1351" s="12"/>
      <c r="N1351" s="12"/>
      <c r="O1351" s="12"/>
      <c r="P1351" s="55">
        <f t="shared" si="63"/>
        <v>0</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260000</v>
      </c>
      <c r="E1361" s="72">
        <f t="shared" ref="E1361:O1361" si="65">SUM(E1362:E1411)</f>
        <v>260000</v>
      </c>
      <c r="F1361" s="72">
        <f t="shared" si="65"/>
        <v>260000</v>
      </c>
      <c r="G1361" s="72">
        <f t="shared" si="65"/>
        <v>260000</v>
      </c>
      <c r="H1361" s="72">
        <f t="shared" si="65"/>
        <v>260000</v>
      </c>
      <c r="I1361" s="72">
        <f t="shared" si="65"/>
        <v>260000</v>
      </c>
      <c r="J1361" s="72">
        <f t="shared" si="65"/>
        <v>260000</v>
      </c>
      <c r="K1361" s="72">
        <f t="shared" si="65"/>
        <v>260000</v>
      </c>
      <c r="L1361" s="72">
        <f t="shared" si="65"/>
        <v>260000</v>
      </c>
      <c r="M1361" s="72">
        <f t="shared" si="65"/>
        <v>260000</v>
      </c>
      <c r="N1361" s="72">
        <f t="shared" si="65"/>
        <v>260000</v>
      </c>
      <c r="O1361" s="72">
        <f t="shared" si="65"/>
        <v>260000</v>
      </c>
      <c r="P1361" s="72">
        <f>SUM(P1362:P1411)</f>
        <v>3120000</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c r="E1372" s="12"/>
      <c r="F1372" s="12"/>
      <c r="G1372" s="12"/>
      <c r="H1372" s="12"/>
      <c r="I1372" s="12"/>
      <c r="J1372" s="12"/>
      <c r="K1372" s="12"/>
      <c r="L1372" s="12"/>
      <c r="M1372" s="12"/>
      <c r="N1372" s="12"/>
      <c r="O1372" s="12"/>
      <c r="P1372" s="55">
        <f t="shared" si="66"/>
        <v>0</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v>200000</v>
      </c>
      <c r="E1376" s="12">
        <v>200000</v>
      </c>
      <c r="F1376" s="12">
        <v>200000</v>
      </c>
      <c r="G1376" s="12">
        <v>200000</v>
      </c>
      <c r="H1376" s="12">
        <v>200000</v>
      </c>
      <c r="I1376" s="12">
        <v>200000</v>
      </c>
      <c r="J1376" s="12">
        <v>200000</v>
      </c>
      <c r="K1376" s="12">
        <v>200000</v>
      </c>
      <c r="L1376" s="12">
        <v>200000</v>
      </c>
      <c r="M1376" s="12">
        <v>200000</v>
      </c>
      <c r="N1376" s="12">
        <v>200000</v>
      </c>
      <c r="O1376" s="12">
        <v>200000</v>
      </c>
      <c r="P1376" s="55">
        <f t="shared" si="66"/>
        <v>2400000</v>
      </c>
    </row>
    <row r="1377" spans="1:16" x14ac:dyDescent="0.25">
      <c r="A1377" s="532"/>
      <c r="B1377" s="527"/>
      <c r="C1377" s="110">
        <v>16</v>
      </c>
      <c r="D1377" s="12">
        <v>60000</v>
      </c>
      <c r="E1377" s="12">
        <v>60000</v>
      </c>
      <c r="F1377" s="12">
        <v>60000</v>
      </c>
      <c r="G1377" s="12">
        <v>60000</v>
      </c>
      <c r="H1377" s="12">
        <v>60000</v>
      </c>
      <c r="I1377" s="12">
        <v>60000</v>
      </c>
      <c r="J1377" s="12">
        <v>60000</v>
      </c>
      <c r="K1377" s="12">
        <v>60000</v>
      </c>
      <c r="L1377" s="12">
        <v>60000</v>
      </c>
      <c r="M1377" s="12">
        <v>60000</v>
      </c>
      <c r="N1377" s="12">
        <v>60000</v>
      </c>
      <c r="O1377" s="12">
        <v>60000</v>
      </c>
      <c r="P1377" s="55">
        <f t="shared" si="66"/>
        <v>720000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c r="K1390" s="12"/>
      <c r="L1390" s="12"/>
      <c r="M1390" s="12"/>
      <c r="N1390" s="12"/>
      <c r="O1390" s="12"/>
      <c r="P1390" s="55">
        <f t="shared" si="66"/>
        <v>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72500</v>
      </c>
      <c r="E1412" s="72">
        <f t="shared" ref="E1412:O1412" si="67">SUM(E1413:E1493)</f>
        <v>72500</v>
      </c>
      <c r="F1412" s="72">
        <f t="shared" si="67"/>
        <v>72500</v>
      </c>
      <c r="G1412" s="72">
        <f t="shared" si="67"/>
        <v>72500</v>
      </c>
      <c r="H1412" s="72">
        <f t="shared" si="67"/>
        <v>72500</v>
      </c>
      <c r="I1412" s="72">
        <f t="shared" si="67"/>
        <v>72500</v>
      </c>
      <c r="J1412" s="72">
        <f t="shared" si="67"/>
        <v>72500</v>
      </c>
      <c r="K1412" s="72">
        <f t="shared" si="67"/>
        <v>72500</v>
      </c>
      <c r="L1412" s="72">
        <f t="shared" si="67"/>
        <v>72500</v>
      </c>
      <c r="M1412" s="72">
        <f t="shared" si="67"/>
        <v>72500</v>
      </c>
      <c r="N1412" s="72">
        <f t="shared" si="67"/>
        <v>72500</v>
      </c>
      <c r="O1412" s="72">
        <f t="shared" si="67"/>
        <v>72500</v>
      </c>
      <c r="P1412" s="72">
        <f>SUM(P1413:P1493)</f>
        <v>870000</v>
      </c>
    </row>
    <row r="1413" spans="1:16" x14ac:dyDescent="0.25">
      <c r="A1413" s="531">
        <v>391</v>
      </c>
      <c r="B1413" s="526"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c r="E1423" s="12"/>
      <c r="F1423" s="12"/>
      <c r="G1423" s="12"/>
      <c r="H1423" s="12"/>
      <c r="I1423" s="12"/>
      <c r="J1423" s="12"/>
      <c r="K1423" s="12"/>
      <c r="L1423" s="12"/>
      <c r="M1423" s="12"/>
      <c r="N1423" s="12"/>
      <c r="O1423" s="12"/>
      <c r="P1423" s="55">
        <f t="shared" si="68"/>
        <v>0</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v>7500</v>
      </c>
      <c r="E1427" s="12">
        <v>7500</v>
      </c>
      <c r="F1427" s="12">
        <v>7500</v>
      </c>
      <c r="G1427" s="12">
        <v>7500</v>
      </c>
      <c r="H1427" s="12">
        <v>7500</v>
      </c>
      <c r="I1427" s="12">
        <v>7500</v>
      </c>
      <c r="J1427" s="12">
        <v>7500</v>
      </c>
      <c r="K1427" s="12">
        <v>7500</v>
      </c>
      <c r="L1427" s="12">
        <v>7500</v>
      </c>
      <c r="M1427" s="12">
        <v>7500</v>
      </c>
      <c r="N1427" s="12">
        <v>7500</v>
      </c>
      <c r="O1427" s="12">
        <v>7500</v>
      </c>
      <c r="P1427" s="55">
        <f t="shared" si="68"/>
        <v>90000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c r="E1443" s="12"/>
      <c r="F1443" s="12"/>
      <c r="G1443" s="12"/>
      <c r="H1443" s="12"/>
      <c r="I1443" s="12"/>
      <c r="J1443" s="12"/>
      <c r="K1443" s="12"/>
      <c r="L1443" s="12"/>
      <c r="M1443" s="12"/>
      <c r="N1443" s="12"/>
      <c r="O1443" s="12"/>
      <c r="P1443" s="55">
        <f t="shared" si="68"/>
        <v>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c r="E1463" s="12"/>
      <c r="F1463" s="12"/>
      <c r="G1463" s="12"/>
      <c r="H1463" s="12"/>
      <c r="I1463" s="12"/>
      <c r="J1463" s="12"/>
      <c r="K1463" s="12"/>
      <c r="L1463" s="12"/>
      <c r="M1463" s="12"/>
      <c r="N1463" s="12"/>
      <c r="O1463" s="12"/>
      <c r="P1463" s="55">
        <f t="shared" si="68"/>
        <v>0</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v>65000</v>
      </c>
      <c r="E1478" s="12">
        <v>65000</v>
      </c>
      <c r="F1478" s="12">
        <v>65000</v>
      </c>
      <c r="G1478" s="12">
        <v>65000</v>
      </c>
      <c r="H1478" s="12">
        <v>65000</v>
      </c>
      <c r="I1478" s="12">
        <v>65000</v>
      </c>
      <c r="J1478" s="12">
        <v>65000</v>
      </c>
      <c r="K1478" s="12">
        <v>65000</v>
      </c>
      <c r="L1478" s="12">
        <v>65000</v>
      </c>
      <c r="M1478" s="12">
        <v>65000</v>
      </c>
      <c r="N1478" s="12">
        <v>65000</v>
      </c>
      <c r="O1478" s="12">
        <v>65000</v>
      </c>
      <c r="P1478" s="55">
        <f t="shared" si="68"/>
        <v>780000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421550</v>
      </c>
      <c r="E1494" s="77">
        <f t="shared" si="70"/>
        <v>391550</v>
      </c>
      <c r="F1494" s="77">
        <f t="shared" si="70"/>
        <v>391550</v>
      </c>
      <c r="G1494" s="77">
        <f t="shared" si="70"/>
        <v>391550</v>
      </c>
      <c r="H1494" s="77">
        <f t="shared" si="70"/>
        <v>391550</v>
      </c>
      <c r="I1494" s="77">
        <f t="shared" si="70"/>
        <v>391550</v>
      </c>
      <c r="J1494" s="77">
        <f t="shared" si="70"/>
        <v>391550</v>
      </c>
      <c r="K1494" s="77">
        <f t="shared" si="70"/>
        <v>391550</v>
      </c>
      <c r="L1494" s="77">
        <f t="shared" si="70"/>
        <v>391550</v>
      </c>
      <c r="M1494" s="77">
        <f t="shared" si="70"/>
        <v>391550</v>
      </c>
      <c r="N1494" s="77">
        <f t="shared" si="70"/>
        <v>391550</v>
      </c>
      <c r="O1494" s="77">
        <f t="shared" si="70"/>
        <v>391550</v>
      </c>
      <c r="P1494" s="77">
        <f t="shared" si="70"/>
        <v>4728600</v>
      </c>
    </row>
    <row r="1495" spans="1:16" x14ac:dyDescent="0.25">
      <c r="A1495" s="74">
        <v>4100</v>
      </c>
      <c r="B1495" s="529" t="s">
        <v>2360</v>
      </c>
      <c r="C1495" s="530"/>
      <c r="D1495" s="72">
        <f>SUM(D1496:D1522)</f>
        <v>7550</v>
      </c>
      <c r="E1495" s="72">
        <f t="shared" ref="E1495:O1495" si="71">SUM(E1496:E1522)</f>
        <v>7550</v>
      </c>
      <c r="F1495" s="72">
        <f t="shared" si="71"/>
        <v>7550</v>
      </c>
      <c r="G1495" s="72">
        <f t="shared" si="71"/>
        <v>7550</v>
      </c>
      <c r="H1495" s="72">
        <f t="shared" si="71"/>
        <v>7550</v>
      </c>
      <c r="I1495" s="72">
        <f t="shared" si="71"/>
        <v>7550</v>
      </c>
      <c r="J1495" s="72">
        <f t="shared" si="71"/>
        <v>7550</v>
      </c>
      <c r="K1495" s="72">
        <f t="shared" si="71"/>
        <v>7550</v>
      </c>
      <c r="L1495" s="72">
        <f t="shared" si="71"/>
        <v>7550</v>
      </c>
      <c r="M1495" s="72">
        <f t="shared" si="71"/>
        <v>7550</v>
      </c>
      <c r="N1495" s="72">
        <f t="shared" si="71"/>
        <v>7550</v>
      </c>
      <c r="O1495" s="72">
        <f t="shared" si="71"/>
        <v>7550</v>
      </c>
      <c r="P1495" s="72">
        <f>SUM(P1496:P1522)</f>
        <v>90600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v>7500</v>
      </c>
      <c r="E1504" s="12">
        <v>7500</v>
      </c>
      <c r="F1504" s="12">
        <v>7500</v>
      </c>
      <c r="G1504" s="12">
        <v>7500</v>
      </c>
      <c r="H1504" s="12">
        <v>7500</v>
      </c>
      <c r="I1504" s="12">
        <v>7500</v>
      </c>
      <c r="J1504" s="12">
        <v>7500</v>
      </c>
      <c r="K1504" s="12">
        <v>7500</v>
      </c>
      <c r="L1504" s="12">
        <v>7500</v>
      </c>
      <c r="M1504" s="12">
        <v>7500</v>
      </c>
      <c r="N1504" s="12">
        <v>7500</v>
      </c>
      <c r="O1504" s="12">
        <v>7500</v>
      </c>
      <c r="P1504" s="55">
        <f t="shared" si="72"/>
        <v>90000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v>50</v>
      </c>
      <c r="E1515" s="12">
        <v>50</v>
      </c>
      <c r="F1515" s="12">
        <v>50</v>
      </c>
      <c r="G1515" s="12">
        <v>50</v>
      </c>
      <c r="H1515" s="12">
        <v>50</v>
      </c>
      <c r="I1515" s="12">
        <v>50</v>
      </c>
      <c r="J1515" s="12">
        <v>50</v>
      </c>
      <c r="K1515" s="12">
        <v>50</v>
      </c>
      <c r="L1515" s="12">
        <v>50</v>
      </c>
      <c r="M1515" s="12">
        <v>50</v>
      </c>
      <c r="N1515" s="12">
        <v>50</v>
      </c>
      <c r="O1515" s="12">
        <v>50</v>
      </c>
      <c r="P1515" s="55">
        <f t="shared" si="72"/>
        <v>600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c r="E1528" s="12"/>
      <c r="F1528" s="12"/>
      <c r="G1528" s="12"/>
      <c r="H1528" s="12"/>
      <c r="I1528" s="12"/>
      <c r="J1528" s="12"/>
      <c r="K1528" s="12"/>
      <c r="L1528" s="12"/>
      <c r="M1528" s="12"/>
      <c r="N1528" s="12"/>
      <c r="O1528" s="12"/>
      <c r="P1528" s="55">
        <f t="shared" si="74"/>
        <v>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150000</v>
      </c>
      <c r="E1538" s="72">
        <f t="shared" ref="E1538:O1538" si="75">SUM(E1539:E1619)</f>
        <v>150000</v>
      </c>
      <c r="F1538" s="72">
        <f t="shared" si="75"/>
        <v>150000</v>
      </c>
      <c r="G1538" s="72">
        <f t="shared" si="75"/>
        <v>150000</v>
      </c>
      <c r="H1538" s="72">
        <f t="shared" si="75"/>
        <v>150000</v>
      </c>
      <c r="I1538" s="72">
        <f t="shared" si="75"/>
        <v>150000</v>
      </c>
      <c r="J1538" s="72">
        <f t="shared" si="75"/>
        <v>150000</v>
      </c>
      <c r="K1538" s="72">
        <f t="shared" si="75"/>
        <v>150000</v>
      </c>
      <c r="L1538" s="72">
        <f t="shared" si="75"/>
        <v>150000</v>
      </c>
      <c r="M1538" s="72">
        <f t="shared" si="75"/>
        <v>150000</v>
      </c>
      <c r="N1538" s="72">
        <f t="shared" si="75"/>
        <v>150000</v>
      </c>
      <c r="O1538" s="72">
        <f t="shared" si="75"/>
        <v>150000</v>
      </c>
      <c r="P1538" s="72">
        <f>SUM(P1539:P1619)</f>
        <v>1800000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v>150000</v>
      </c>
      <c r="E1573" s="12">
        <v>150000</v>
      </c>
      <c r="F1573" s="12">
        <v>150000</v>
      </c>
      <c r="G1573" s="12">
        <v>150000</v>
      </c>
      <c r="H1573" s="12">
        <v>150000</v>
      </c>
      <c r="I1573" s="12">
        <v>150000</v>
      </c>
      <c r="J1573" s="12">
        <v>150000</v>
      </c>
      <c r="K1573" s="12">
        <v>150000</v>
      </c>
      <c r="L1573" s="12">
        <v>150000</v>
      </c>
      <c r="M1573" s="12">
        <v>150000</v>
      </c>
      <c r="N1573" s="12">
        <v>150000</v>
      </c>
      <c r="O1573" s="12">
        <v>150000</v>
      </c>
      <c r="P1573" s="55">
        <f t="shared" si="76"/>
        <v>1800000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262000</v>
      </c>
      <c r="E1620" s="72">
        <f t="shared" ref="E1620:O1620" si="78">SUM(E1621:E1700)</f>
        <v>232000</v>
      </c>
      <c r="F1620" s="72">
        <f t="shared" si="78"/>
        <v>232000</v>
      </c>
      <c r="G1620" s="72">
        <f t="shared" si="78"/>
        <v>232000</v>
      </c>
      <c r="H1620" s="72">
        <f t="shared" si="78"/>
        <v>232000</v>
      </c>
      <c r="I1620" s="72">
        <f t="shared" si="78"/>
        <v>232000</v>
      </c>
      <c r="J1620" s="72">
        <f t="shared" si="78"/>
        <v>232000</v>
      </c>
      <c r="K1620" s="72">
        <f t="shared" si="78"/>
        <v>232000</v>
      </c>
      <c r="L1620" s="72">
        <f t="shared" si="78"/>
        <v>232000</v>
      </c>
      <c r="M1620" s="72">
        <f t="shared" si="78"/>
        <v>232000</v>
      </c>
      <c r="N1620" s="72">
        <f t="shared" si="78"/>
        <v>232000</v>
      </c>
      <c r="O1620" s="72">
        <f t="shared" si="78"/>
        <v>232000</v>
      </c>
      <c r="P1620" s="72">
        <f>SUM(P1621:P1700)</f>
        <v>2814000</v>
      </c>
    </row>
    <row r="1621" spans="1:16" x14ac:dyDescent="0.25">
      <c r="A1621" s="531">
        <v>441</v>
      </c>
      <c r="B1621" s="526"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v>75000</v>
      </c>
      <c r="E1625" s="12">
        <v>75000</v>
      </c>
      <c r="F1625" s="12">
        <v>75000</v>
      </c>
      <c r="G1625" s="12">
        <v>75000</v>
      </c>
      <c r="H1625" s="12">
        <v>75000</v>
      </c>
      <c r="I1625" s="12">
        <v>75000</v>
      </c>
      <c r="J1625" s="12">
        <v>75000</v>
      </c>
      <c r="K1625" s="12">
        <v>75000</v>
      </c>
      <c r="L1625" s="12">
        <v>75000</v>
      </c>
      <c r="M1625" s="12">
        <v>75000</v>
      </c>
      <c r="N1625" s="12">
        <v>75000</v>
      </c>
      <c r="O1625" s="12">
        <v>75000</v>
      </c>
      <c r="P1625" s="55">
        <f t="shared" si="79"/>
        <v>900000</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v>150000</v>
      </c>
      <c r="E1635" s="12">
        <v>150000</v>
      </c>
      <c r="F1635" s="12">
        <v>150000</v>
      </c>
      <c r="G1635" s="12">
        <v>150000</v>
      </c>
      <c r="H1635" s="12">
        <v>150000</v>
      </c>
      <c r="I1635" s="12">
        <v>150000</v>
      </c>
      <c r="J1635" s="12">
        <v>150000</v>
      </c>
      <c r="K1635" s="12">
        <v>150000</v>
      </c>
      <c r="L1635" s="12">
        <v>150000</v>
      </c>
      <c r="M1635" s="12">
        <v>150000</v>
      </c>
      <c r="N1635" s="12">
        <v>150000</v>
      </c>
      <c r="O1635" s="12">
        <v>150000</v>
      </c>
      <c r="P1635" s="55">
        <f t="shared" si="79"/>
        <v>1800000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c r="E1641" s="12"/>
      <c r="F1641" s="12"/>
      <c r="G1641" s="12"/>
      <c r="H1641" s="12"/>
      <c r="I1641" s="12"/>
      <c r="J1641" s="12"/>
      <c r="K1641" s="12"/>
      <c r="L1641" s="12"/>
      <c r="M1641" s="12"/>
      <c r="N1641" s="12"/>
      <c r="O1641" s="12"/>
      <c r="P1641" s="55">
        <f t="shared" si="79"/>
        <v>0</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c r="E1661" s="12"/>
      <c r="F1661" s="12"/>
      <c r="G1661" s="12"/>
      <c r="H1661" s="12"/>
      <c r="I1661" s="12"/>
      <c r="J1661" s="12"/>
      <c r="K1661" s="12"/>
      <c r="L1661" s="12"/>
      <c r="M1661" s="12"/>
      <c r="N1661" s="12"/>
      <c r="O1661" s="12"/>
      <c r="P1661" s="55">
        <f t="shared" si="79"/>
        <v>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v>30000</v>
      </c>
      <c r="E1665" s="12"/>
      <c r="F1665" s="12"/>
      <c r="G1665" s="12"/>
      <c r="H1665" s="12"/>
      <c r="I1665" s="12"/>
      <c r="J1665" s="12"/>
      <c r="K1665" s="12"/>
      <c r="L1665" s="12"/>
      <c r="M1665" s="12"/>
      <c r="N1665" s="12"/>
      <c r="O1665" s="12"/>
      <c r="P1665" s="55">
        <f t="shared" si="79"/>
        <v>30000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v>7000</v>
      </c>
      <c r="E1695" s="12">
        <v>7000</v>
      </c>
      <c r="F1695" s="12">
        <v>7000</v>
      </c>
      <c r="G1695" s="12">
        <v>7000</v>
      </c>
      <c r="H1695" s="12">
        <v>7000</v>
      </c>
      <c r="I1695" s="12">
        <v>7000</v>
      </c>
      <c r="J1695" s="12">
        <v>7000</v>
      </c>
      <c r="K1695" s="12">
        <v>7000</v>
      </c>
      <c r="L1695" s="12">
        <v>7000</v>
      </c>
      <c r="M1695" s="12">
        <v>7000</v>
      </c>
      <c r="N1695" s="12">
        <v>7000</v>
      </c>
      <c r="O1695" s="12">
        <v>7000</v>
      </c>
      <c r="P1695" s="55">
        <f t="shared" si="79"/>
        <v>84000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2000</v>
      </c>
      <c r="E1701" s="72">
        <f t="shared" ref="E1701:O1701" si="80">SUM(E1702:E1731)</f>
        <v>2000</v>
      </c>
      <c r="F1701" s="72">
        <f t="shared" si="80"/>
        <v>2000</v>
      </c>
      <c r="G1701" s="72">
        <f t="shared" si="80"/>
        <v>2000</v>
      </c>
      <c r="H1701" s="72">
        <f t="shared" si="80"/>
        <v>2000</v>
      </c>
      <c r="I1701" s="72">
        <f t="shared" si="80"/>
        <v>2000</v>
      </c>
      <c r="J1701" s="72">
        <f t="shared" si="80"/>
        <v>2000</v>
      </c>
      <c r="K1701" s="72">
        <f t="shared" si="80"/>
        <v>2000</v>
      </c>
      <c r="L1701" s="72">
        <f t="shared" si="80"/>
        <v>2000</v>
      </c>
      <c r="M1701" s="72">
        <f t="shared" si="80"/>
        <v>2000</v>
      </c>
      <c r="N1701" s="72">
        <f t="shared" si="80"/>
        <v>2000</v>
      </c>
      <c r="O1701" s="72">
        <f t="shared" si="80"/>
        <v>2000</v>
      </c>
      <c r="P1701" s="72">
        <f>SUM(P1702:P1731)</f>
        <v>24000</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v>2000</v>
      </c>
      <c r="E1706" s="12">
        <v>2000</v>
      </c>
      <c r="F1706" s="12">
        <v>2000</v>
      </c>
      <c r="G1706" s="12">
        <v>2000</v>
      </c>
      <c r="H1706" s="12">
        <v>2000</v>
      </c>
      <c r="I1706" s="12">
        <v>2000</v>
      </c>
      <c r="J1706" s="12">
        <v>2000</v>
      </c>
      <c r="K1706" s="12">
        <v>2000</v>
      </c>
      <c r="L1706" s="12">
        <v>2000</v>
      </c>
      <c r="M1706" s="12">
        <v>2000</v>
      </c>
      <c r="N1706" s="12">
        <v>2000</v>
      </c>
      <c r="O1706" s="12">
        <v>2000</v>
      </c>
      <c r="P1706" s="55">
        <f t="shared" si="81"/>
        <v>24000</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c r="E1738" s="12"/>
      <c r="F1738" s="12"/>
      <c r="G1738" s="12"/>
      <c r="H1738" s="12"/>
      <c r="I1738" s="12"/>
      <c r="J1738" s="12"/>
      <c r="K1738" s="12"/>
      <c r="L1738" s="12"/>
      <c r="M1738" s="12"/>
      <c r="N1738" s="12"/>
      <c r="O1738" s="12"/>
      <c r="P1738" s="55">
        <f t="shared" si="83"/>
        <v>0</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78500</v>
      </c>
      <c r="E1860" s="77">
        <f t="shared" ref="E1860:P1860" si="90">E1861+E1922+E1963+E1984+E2045+E2056+E2137+E2228+E2269</f>
        <v>20500</v>
      </c>
      <c r="F1860" s="77">
        <f t="shared" si="90"/>
        <v>20500</v>
      </c>
      <c r="G1860" s="77">
        <f t="shared" si="90"/>
        <v>20500</v>
      </c>
      <c r="H1860" s="77">
        <f t="shared" si="90"/>
        <v>20500</v>
      </c>
      <c r="I1860" s="77">
        <f t="shared" si="90"/>
        <v>20500</v>
      </c>
      <c r="J1860" s="77">
        <f t="shared" si="90"/>
        <v>20500</v>
      </c>
      <c r="K1860" s="77">
        <f t="shared" si="90"/>
        <v>20500</v>
      </c>
      <c r="L1860" s="77">
        <f t="shared" si="90"/>
        <v>20500</v>
      </c>
      <c r="M1860" s="77">
        <f t="shared" si="90"/>
        <v>20500</v>
      </c>
      <c r="N1860" s="77">
        <f t="shared" si="90"/>
        <v>20500</v>
      </c>
      <c r="O1860" s="77">
        <f t="shared" si="90"/>
        <v>20500</v>
      </c>
      <c r="P1860" s="77">
        <f t="shared" si="90"/>
        <v>304000</v>
      </c>
    </row>
    <row r="1861" spans="1:16" x14ac:dyDescent="0.25">
      <c r="A1861" s="74">
        <v>5100</v>
      </c>
      <c r="B1861" s="529" t="s">
        <v>2420</v>
      </c>
      <c r="C1861" s="530"/>
      <c r="D1861" s="72">
        <f>SUM(D1862:D1921)</f>
        <v>4500</v>
      </c>
      <c r="E1861" s="72">
        <f t="shared" ref="E1861:O1861" si="91">SUM(E1862:E1921)</f>
        <v>4500</v>
      </c>
      <c r="F1861" s="72">
        <f t="shared" si="91"/>
        <v>4500</v>
      </c>
      <c r="G1861" s="72">
        <f t="shared" si="91"/>
        <v>4500</v>
      </c>
      <c r="H1861" s="72">
        <f t="shared" si="91"/>
        <v>4500</v>
      </c>
      <c r="I1861" s="72">
        <f t="shared" si="91"/>
        <v>4500</v>
      </c>
      <c r="J1861" s="72">
        <f t="shared" si="91"/>
        <v>4500</v>
      </c>
      <c r="K1861" s="72">
        <f t="shared" si="91"/>
        <v>4500</v>
      </c>
      <c r="L1861" s="72">
        <f t="shared" si="91"/>
        <v>4500</v>
      </c>
      <c r="M1861" s="72">
        <f t="shared" si="91"/>
        <v>4500</v>
      </c>
      <c r="N1861" s="72">
        <f t="shared" si="91"/>
        <v>4500</v>
      </c>
      <c r="O1861" s="72">
        <f t="shared" si="91"/>
        <v>4500</v>
      </c>
      <c r="P1861" s="72">
        <f>SUM(P1862:P1921)</f>
        <v>54000</v>
      </c>
    </row>
    <row r="1862" spans="1:16" x14ac:dyDescent="0.25">
      <c r="A1862" s="531">
        <v>511</v>
      </c>
      <c r="B1862" s="526"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v>2500</v>
      </c>
      <c r="E1866" s="12">
        <v>2500</v>
      </c>
      <c r="F1866" s="12">
        <v>2500</v>
      </c>
      <c r="G1866" s="12">
        <v>2500</v>
      </c>
      <c r="H1866" s="12">
        <v>2500</v>
      </c>
      <c r="I1866" s="12">
        <v>2500</v>
      </c>
      <c r="J1866" s="12">
        <v>2500</v>
      </c>
      <c r="K1866" s="12">
        <v>2500</v>
      </c>
      <c r="L1866" s="12">
        <v>2500</v>
      </c>
      <c r="M1866" s="12">
        <v>2500</v>
      </c>
      <c r="N1866" s="12">
        <v>2500</v>
      </c>
      <c r="O1866" s="12">
        <v>2500</v>
      </c>
      <c r="P1866" s="55">
        <f t="shared" si="92"/>
        <v>30000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c r="E1902" s="12"/>
      <c r="F1902" s="12"/>
      <c r="G1902" s="12"/>
      <c r="H1902" s="12"/>
      <c r="I1902" s="12"/>
      <c r="J1902" s="12"/>
      <c r="K1902" s="12"/>
      <c r="L1902" s="12"/>
      <c r="M1902" s="12"/>
      <c r="N1902" s="12"/>
      <c r="O1902" s="12"/>
      <c r="P1902" s="55">
        <f t="shared" si="92"/>
        <v>0</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v>2000</v>
      </c>
      <c r="E1906" s="12">
        <v>2000</v>
      </c>
      <c r="F1906" s="12">
        <v>2000</v>
      </c>
      <c r="G1906" s="12">
        <v>2000</v>
      </c>
      <c r="H1906" s="12">
        <v>2000</v>
      </c>
      <c r="I1906" s="12">
        <v>2000</v>
      </c>
      <c r="J1906" s="12">
        <v>2000</v>
      </c>
      <c r="K1906" s="12">
        <v>2000</v>
      </c>
      <c r="L1906" s="12">
        <v>2000</v>
      </c>
      <c r="M1906" s="12">
        <v>2000</v>
      </c>
      <c r="N1906" s="12">
        <v>2000</v>
      </c>
      <c r="O1906" s="12">
        <v>2000</v>
      </c>
      <c r="P1906" s="55">
        <f t="shared" si="92"/>
        <v>24000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c r="E1909" s="12"/>
      <c r="F1909" s="12"/>
      <c r="G1909" s="12"/>
      <c r="H1909" s="12"/>
      <c r="I1909" s="12"/>
      <c r="J1909" s="12"/>
      <c r="K1909" s="12"/>
      <c r="L1909" s="12"/>
      <c r="M1909" s="12"/>
      <c r="N1909" s="12"/>
      <c r="O1909" s="12"/>
      <c r="P1909" s="55">
        <f t="shared" si="92"/>
        <v>0</v>
      </c>
    </row>
    <row r="1910" spans="1:16" x14ac:dyDescent="0.25">
      <c r="A1910" s="532"/>
      <c r="B1910" s="527"/>
      <c r="C1910" s="110">
        <v>26</v>
      </c>
      <c r="D1910" s="66"/>
      <c r="E1910" s="12"/>
      <c r="F1910" s="12"/>
      <c r="G1910" s="12"/>
      <c r="H1910" s="12"/>
      <c r="I1910" s="12"/>
      <c r="J1910" s="12"/>
      <c r="K1910" s="12"/>
      <c r="L1910" s="12"/>
      <c r="M1910" s="12"/>
      <c r="N1910" s="12"/>
      <c r="O1910" s="12"/>
      <c r="P1910" s="55">
        <f t="shared" si="92"/>
        <v>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1000</v>
      </c>
      <c r="E1922" s="72">
        <f t="shared" ref="E1922:O1922" si="93">SUM(E1923:E1962)</f>
        <v>1000</v>
      </c>
      <c r="F1922" s="72">
        <f t="shared" si="93"/>
        <v>1000</v>
      </c>
      <c r="G1922" s="72">
        <f t="shared" si="93"/>
        <v>1000</v>
      </c>
      <c r="H1922" s="72">
        <f t="shared" si="93"/>
        <v>1000</v>
      </c>
      <c r="I1922" s="72">
        <f t="shared" si="93"/>
        <v>1000</v>
      </c>
      <c r="J1922" s="72">
        <f t="shared" si="93"/>
        <v>1000</v>
      </c>
      <c r="K1922" s="72">
        <f t="shared" si="93"/>
        <v>1000</v>
      </c>
      <c r="L1922" s="72">
        <f t="shared" si="93"/>
        <v>1000</v>
      </c>
      <c r="M1922" s="72">
        <f t="shared" si="93"/>
        <v>1000</v>
      </c>
      <c r="N1922" s="72">
        <f t="shared" si="93"/>
        <v>1000</v>
      </c>
      <c r="O1922" s="72">
        <f t="shared" si="93"/>
        <v>1000</v>
      </c>
      <c r="P1922" s="72">
        <f>SUM(P1923:P1962)</f>
        <v>12000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v>1000</v>
      </c>
      <c r="E1947" s="12">
        <v>1000</v>
      </c>
      <c r="F1947" s="12">
        <v>1000</v>
      </c>
      <c r="G1947" s="12">
        <v>1000</v>
      </c>
      <c r="H1947" s="12">
        <v>1000</v>
      </c>
      <c r="I1947" s="12">
        <v>1000</v>
      </c>
      <c r="J1947" s="12">
        <v>1000</v>
      </c>
      <c r="K1947" s="12">
        <v>1000</v>
      </c>
      <c r="L1947" s="12">
        <v>1000</v>
      </c>
      <c r="M1947" s="12">
        <v>1000</v>
      </c>
      <c r="N1947" s="12">
        <v>1000</v>
      </c>
      <c r="O1947" s="12">
        <v>1000</v>
      </c>
      <c r="P1947" s="55">
        <f t="shared" si="94"/>
        <v>12000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c r="I1971" s="12"/>
      <c r="J1971" s="12"/>
      <c r="K1971" s="12"/>
      <c r="L1971" s="12"/>
      <c r="M1971" s="12"/>
      <c r="N1971" s="12"/>
      <c r="O1971" s="12"/>
      <c r="P1971" s="55">
        <f t="shared" si="96"/>
        <v>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15000</v>
      </c>
      <c r="E1984" s="72">
        <f t="shared" ref="E1984:O1984" si="97">SUM(E1985:E2044)</f>
        <v>15000</v>
      </c>
      <c r="F1984" s="72">
        <f t="shared" si="97"/>
        <v>15000</v>
      </c>
      <c r="G1984" s="72">
        <f t="shared" si="97"/>
        <v>15000</v>
      </c>
      <c r="H1984" s="72">
        <f t="shared" si="97"/>
        <v>15000</v>
      </c>
      <c r="I1984" s="72">
        <f t="shared" si="97"/>
        <v>15000</v>
      </c>
      <c r="J1984" s="72">
        <f t="shared" si="97"/>
        <v>15000</v>
      </c>
      <c r="K1984" s="72">
        <f t="shared" si="97"/>
        <v>15000</v>
      </c>
      <c r="L1984" s="72">
        <f t="shared" si="97"/>
        <v>15000</v>
      </c>
      <c r="M1984" s="72">
        <f t="shared" si="97"/>
        <v>15000</v>
      </c>
      <c r="N1984" s="72">
        <f t="shared" si="97"/>
        <v>15000</v>
      </c>
      <c r="O1984" s="72">
        <f t="shared" si="97"/>
        <v>15000</v>
      </c>
      <c r="P1984" s="72">
        <f>SUM(P1985:P2044)</f>
        <v>180000</v>
      </c>
    </row>
    <row r="1985" spans="1:16" x14ac:dyDescent="0.25">
      <c r="A1985" s="531">
        <v>541</v>
      </c>
      <c r="B1985" s="526"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v>15000</v>
      </c>
      <c r="E1989" s="12">
        <v>15000</v>
      </c>
      <c r="F1989" s="12">
        <v>15000</v>
      </c>
      <c r="G1989" s="12">
        <v>15000</v>
      </c>
      <c r="H1989" s="12">
        <v>15000</v>
      </c>
      <c r="I1989" s="12">
        <v>15000</v>
      </c>
      <c r="J1989" s="12">
        <v>15000</v>
      </c>
      <c r="K1989" s="12">
        <v>15000</v>
      </c>
      <c r="L1989" s="12">
        <v>15000</v>
      </c>
      <c r="M1989" s="12">
        <v>15000</v>
      </c>
      <c r="N1989" s="12">
        <v>15000</v>
      </c>
      <c r="O1989" s="12">
        <v>15000</v>
      </c>
      <c r="P1989" s="55">
        <f t="shared" si="98"/>
        <v>180000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c r="J1992" s="12"/>
      <c r="K1992" s="12"/>
      <c r="L1992" s="12"/>
      <c r="M1992" s="12"/>
      <c r="N1992" s="12"/>
      <c r="O1992" s="12"/>
      <c r="P1992" s="55">
        <f t="shared" si="98"/>
        <v>0</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c r="G2035" s="12"/>
      <c r="H2035" s="12"/>
      <c r="I2035" s="12"/>
      <c r="J2035" s="12"/>
      <c r="K2035" s="12"/>
      <c r="L2035" s="12"/>
      <c r="M2035" s="12"/>
      <c r="N2035" s="12"/>
      <c r="O2035" s="12"/>
      <c r="P2035" s="55">
        <f t="shared" si="98"/>
        <v>0</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c r="E2117" s="12"/>
      <c r="F2117" s="12"/>
      <c r="G2117" s="12"/>
      <c r="H2117" s="12"/>
      <c r="I2117" s="12"/>
      <c r="J2117" s="12"/>
      <c r="K2117" s="12"/>
      <c r="L2117" s="12"/>
      <c r="M2117" s="12"/>
      <c r="N2117" s="12"/>
      <c r="O2117" s="12"/>
      <c r="P2117" s="55">
        <f t="shared" si="102"/>
        <v>0</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c r="F2124" s="12"/>
      <c r="G2124" s="12"/>
      <c r="H2124" s="12"/>
      <c r="I2124" s="12"/>
      <c r="J2124" s="12"/>
      <c r="K2124" s="12"/>
      <c r="L2124" s="12"/>
      <c r="M2124" s="12"/>
      <c r="N2124" s="12"/>
      <c r="O2124" s="12"/>
      <c r="P2124" s="55">
        <f t="shared" si="102"/>
        <v>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58000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58000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v>58000</v>
      </c>
      <c r="E2274" s="12"/>
      <c r="F2274" s="12"/>
      <c r="G2274" s="12"/>
      <c r="H2274" s="12"/>
      <c r="I2274" s="12"/>
      <c r="J2274" s="12"/>
      <c r="K2274" s="12"/>
      <c r="L2274" s="12"/>
      <c r="M2274" s="12"/>
      <c r="N2274" s="12"/>
      <c r="O2274" s="12"/>
      <c r="P2274" s="55">
        <f t="shared" si="109"/>
        <v>58000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0</v>
      </c>
      <c r="F2360" s="77">
        <f t="shared" si="111"/>
        <v>0</v>
      </c>
      <c r="G2360" s="77">
        <f t="shared" si="111"/>
        <v>0</v>
      </c>
      <c r="H2360" s="77">
        <f t="shared" si="111"/>
        <v>2000000</v>
      </c>
      <c r="I2360" s="77">
        <f t="shared" si="111"/>
        <v>2000000</v>
      </c>
      <c r="J2360" s="77">
        <f t="shared" si="111"/>
        <v>7000000</v>
      </c>
      <c r="K2360" s="77">
        <f t="shared" si="111"/>
        <v>3500000</v>
      </c>
      <c r="L2360" s="77">
        <f t="shared" si="111"/>
        <v>12100000</v>
      </c>
      <c r="M2360" s="77">
        <f t="shared" si="111"/>
        <v>3083408</v>
      </c>
      <c r="N2360" s="77">
        <f t="shared" si="111"/>
        <v>0</v>
      </c>
      <c r="O2360" s="77">
        <f t="shared" si="111"/>
        <v>0</v>
      </c>
      <c r="P2360" s="77">
        <f t="shared" si="111"/>
        <v>29683408</v>
      </c>
    </row>
    <row r="2361" spans="1:16" x14ac:dyDescent="0.25">
      <c r="A2361" s="74">
        <v>6100</v>
      </c>
      <c r="B2361" s="529" t="s">
        <v>2478</v>
      </c>
      <c r="C2361" s="530"/>
      <c r="D2361" s="72">
        <f>SUM(D2362:D2441)</f>
        <v>0</v>
      </c>
      <c r="E2361" s="73">
        <f t="shared" ref="E2361:O2361" si="112">SUM(E2362:E2441)</f>
        <v>0</v>
      </c>
      <c r="F2361" s="73">
        <f t="shared" si="112"/>
        <v>0</v>
      </c>
      <c r="G2361" s="73">
        <f t="shared" si="112"/>
        <v>0</v>
      </c>
      <c r="H2361" s="73">
        <f t="shared" si="112"/>
        <v>2000000</v>
      </c>
      <c r="I2361" s="73">
        <f t="shared" si="112"/>
        <v>2000000</v>
      </c>
      <c r="J2361" s="73">
        <f t="shared" si="112"/>
        <v>7000000</v>
      </c>
      <c r="K2361" s="73">
        <f t="shared" si="112"/>
        <v>3500000</v>
      </c>
      <c r="L2361" s="73">
        <f t="shared" si="112"/>
        <v>12100000</v>
      </c>
      <c r="M2361" s="73">
        <f t="shared" si="112"/>
        <v>3083408</v>
      </c>
      <c r="N2361" s="73">
        <f t="shared" si="112"/>
        <v>0</v>
      </c>
      <c r="O2361" s="73">
        <f t="shared" si="112"/>
        <v>0</v>
      </c>
      <c r="P2361" s="73">
        <f>SUM(P2362:P2441)</f>
        <v>29683408</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v>2000000</v>
      </c>
      <c r="I2366" s="12"/>
      <c r="J2366" s="12"/>
      <c r="K2366" s="12"/>
      <c r="L2366" s="12"/>
      <c r="M2366" s="12"/>
      <c r="N2366" s="12"/>
      <c r="O2366" s="12"/>
      <c r="P2366" s="55">
        <f t="shared" si="113"/>
        <v>2000000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c r="F2372" s="12"/>
      <c r="G2372" s="12"/>
      <c r="H2372" s="12"/>
      <c r="I2372" s="12"/>
      <c r="J2372" s="12"/>
      <c r="K2372" s="12"/>
      <c r="L2372" s="12"/>
      <c r="M2372" s="12"/>
      <c r="N2372" s="12"/>
      <c r="O2372" s="12"/>
      <c r="P2372" s="55">
        <f t="shared" si="113"/>
        <v>0</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v>2000000</v>
      </c>
      <c r="J2376" s="12"/>
      <c r="K2376" s="12"/>
      <c r="L2376" s="12"/>
      <c r="M2376" s="12"/>
      <c r="N2376" s="12"/>
      <c r="O2376" s="12"/>
      <c r="P2376" s="55">
        <f t="shared" si="113"/>
        <v>2000000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v>7000000</v>
      </c>
      <c r="K2379" s="12"/>
      <c r="L2379" s="12"/>
      <c r="M2379" s="12"/>
      <c r="N2379" s="12"/>
      <c r="O2379" s="12"/>
      <c r="P2379" s="55">
        <f t="shared" si="113"/>
        <v>7000000</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v>1000000</v>
      </c>
      <c r="L2386" s="12"/>
      <c r="M2386" s="12"/>
      <c r="N2386" s="12"/>
      <c r="O2386" s="12"/>
      <c r="P2386" s="55">
        <f t="shared" si="113"/>
        <v>1000000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v>2500000</v>
      </c>
      <c r="L2389" s="12"/>
      <c r="M2389" s="12"/>
      <c r="N2389" s="12"/>
      <c r="O2389" s="12"/>
      <c r="P2389" s="55">
        <f t="shared" si="113"/>
        <v>2500000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v>3000000</v>
      </c>
      <c r="M2396" s="12"/>
      <c r="N2396" s="12"/>
      <c r="O2396" s="12"/>
      <c r="P2396" s="55">
        <f t="shared" si="113"/>
        <v>3000000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v>1400000</v>
      </c>
      <c r="N2399" s="12"/>
      <c r="O2399" s="12"/>
      <c r="P2399" s="55">
        <f t="shared" si="113"/>
        <v>1400000</v>
      </c>
    </row>
    <row r="2400" spans="1:16" x14ac:dyDescent="0.25">
      <c r="A2400" s="532"/>
      <c r="B2400" s="527"/>
      <c r="C2400" s="110">
        <v>26</v>
      </c>
      <c r="D2400" s="66"/>
      <c r="E2400" s="12"/>
      <c r="F2400" s="12"/>
      <c r="G2400" s="12"/>
      <c r="H2400" s="12"/>
      <c r="I2400" s="12"/>
      <c r="J2400" s="12"/>
      <c r="K2400" s="12"/>
      <c r="L2400" s="12">
        <v>6000000</v>
      </c>
      <c r="M2400" s="12"/>
      <c r="N2400" s="12"/>
      <c r="O2400" s="12"/>
      <c r="P2400" s="55">
        <f t="shared" si="113"/>
        <v>6000000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c r="F2402" s="12"/>
      <c r="G2402" s="12"/>
      <c r="H2402" s="12"/>
      <c r="I2402" s="12"/>
      <c r="J2402" s="12"/>
      <c r="K2402" s="12"/>
      <c r="L2402" s="12"/>
      <c r="M2402" s="12"/>
      <c r="N2402" s="12"/>
      <c r="O2402" s="12"/>
      <c r="P2402" s="55">
        <f t="shared" si="113"/>
        <v>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v>1683408</v>
      </c>
      <c r="N2406" s="12"/>
      <c r="O2406" s="12"/>
      <c r="P2406" s="55">
        <f t="shared" si="113"/>
        <v>1683408</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c r="F2409" s="12"/>
      <c r="G2409" s="12"/>
      <c r="H2409" s="12"/>
      <c r="I2409" s="12"/>
      <c r="J2409" s="12"/>
      <c r="K2409" s="12"/>
      <c r="L2409" s="12">
        <v>3100000</v>
      </c>
      <c r="M2409" s="12"/>
      <c r="N2409" s="12"/>
      <c r="O2409" s="12"/>
      <c r="P2409" s="55">
        <f t="shared" si="113"/>
        <v>3100000</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c r="I2453" s="12"/>
      <c r="J2453" s="12"/>
      <c r="K2453" s="12"/>
      <c r="L2453" s="12"/>
      <c r="M2453" s="12"/>
      <c r="N2453" s="12"/>
      <c r="O2453" s="12"/>
      <c r="P2453" s="55">
        <f t="shared" si="115"/>
        <v>0</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c r="F2463" s="12"/>
      <c r="G2463" s="12"/>
      <c r="H2463" s="12"/>
      <c r="I2463" s="12"/>
      <c r="J2463" s="12"/>
      <c r="K2463" s="12"/>
      <c r="L2463" s="12"/>
      <c r="M2463" s="12"/>
      <c r="N2463" s="12"/>
      <c r="O2463" s="12"/>
      <c r="P2463" s="55">
        <f t="shared" si="115"/>
        <v>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c r="F2470" s="12"/>
      <c r="G2470" s="12"/>
      <c r="H2470" s="12"/>
      <c r="I2470" s="12"/>
      <c r="J2470" s="12"/>
      <c r="K2470" s="12"/>
      <c r="L2470" s="12"/>
      <c r="M2470" s="12"/>
      <c r="N2470" s="12"/>
      <c r="O2470" s="12"/>
      <c r="P2470" s="55">
        <f t="shared" si="115"/>
        <v>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c r="F2473" s="12"/>
      <c r="G2473" s="12"/>
      <c r="H2473" s="12"/>
      <c r="I2473" s="12"/>
      <c r="J2473" s="12"/>
      <c r="K2473" s="12"/>
      <c r="L2473" s="12"/>
      <c r="M2473" s="12"/>
      <c r="N2473" s="12"/>
      <c r="O2473" s="12"/>
      <c r="P2473" s="55">
        <f t="shared" si="115"/>
        <v>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c r="F2480" s="12"/>
      <c r="G2480" s="12"/>
      <c r="H2480" s="12"/>
      <c r="I2480" s="12"/>
      <c r="J2480" s="12"/>
      <c r="K2480" s="12"/>
      <c r="L2480" s="12"/>
      <c r="M2480" s="12"/>
      <c r="N2480" s="12"/>
      <c r="O2480" s="12"/>
      <c r="P2480" s="55">
        <f t="shared" si="115"/>
        <v>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x14ac:dyDescent="0.25">
      <c r="A2908" s="74">
        <v>9100</v>
      </c>
      <c r="B2908" s="529" t="s">
        <v>2561</v>
      </c>
      <c r="C2908" s="530"/>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c r="E2913" s="12"/>
      <c r="F2913" s="12"/>
      <c r="G2913" s="12"/>
      <c r="H2913" s="12"/>
      <c r="I2913" s="12"/>
      <c r="J2913" s="12"/>
      <c r="K2913" s="12"/>
      <c r="L2913" s="12"/>
      <c r="M2913" s="12"/>
      <c r="N2913" s="12"/>
      <c r="O2913" s="12"/>
      <c r="P2913" s="55">
        <f t="shared" si="142"/>
        <v>0</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c r="E2916" s="12"/>
      <c r="F2916" s="12"/>
      <c r="G2916" s="12"/>
      <c r="H2916" s="12"/>
      <c r="I2916" s="12"/>
      <c r="J2916" s="12"/>
      <c r="K2916" s="12"/>
      <c r="L2916" s="12"/>
      <c r="M2916" s="12"/>
      <c r="N2916" s="12"/>
      <c r="O2916" s="12"/>
      <c r="P2916" s="55">
        <f t="shared" si="142"/>
        <v>0</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c r="E2949" s="12"/>
      <c r="F2949" s="12"/>
      <c r="G2949" s="12"/>
      <c r="H2949" s="12"/>
      <c r="I2949" s="12"/>
      <c r="J2949" s="12"/>
      <c r="K2949" s="12"/>
      <c r="L2949" s="12"/>
      <c r="M2949" s="12"/>
      <c r="N2949" s="12"/>
      <c r="O2949" s="12"/>
      <c r="P2949" s="55">
        <f t="shared" si="144"/>
        <v>0</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c r="E2952" s="12"/>
      <c r="F2952" s="12"/>
      <c r="G2952" s="12"/>
      <c r="H2952" s="12"/>
      <c r="I2952" s="12"/>
      <c r="J2952" s="12"/>
      <c r="K2952" s="12"/>
      <c r="L2952" s="12"/>
      <c r="M2952" s="12"/>
      <c r="N2952" s="12"/>
      <c r="O2952" s="12"/>
      <c r="P2952" s="55">
        <f t="shared" si="144"/>
        <v>0</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4275452</v>
      </c>
      <c r="E3029" s="33">
        <f t="shared" si="155"/>
        <v>4173452</v>
      </c>
      <c r="F3029" s="33">
        <f t="shared" si="155"/>
        <v>4173452</v>
      </c>
      <c r="G3029" s="33">
        <f t="shared" si="155"/>
        <v>4173452</v>
      </c>
      <c r="H3029" s="33">
        <f t="shared" si="155"/>
        <v>6173452</v>
      </c>
      <c r="I3029" s="33">
        <f t="shared" si="155"/>
        <v>6173452</v>
      </c>
      <c r="J3029" s="33">
        <f t="shared" si="155"/>
        <v>11173452</v>
      </c>
      <c r="K3029" s="33">
        <f t="shared" si="155"/>
        <v>7673452</v>
      </c>
      <c r="L3029" s="33">
        <f t="shared" si="155"/>
        <v>16273452</v>
      </c>
      <c r="M3029" s="33">
        <f t="shared" si="155"/>
        <v>7256860</v>
      </c>
      <c r="N3029" s="33">
        <f t="shared" si="155"/>
        <v>4173452</v>
      </c>
      <c r="O3029" s="33">
        <f t="shared" si="155"/>
        <v>7173464</v>
      </c>
      <c r="P3029" s="33">
        <f t="shared" si="155"/>
        <v>82866844</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CESAR OSWALDO LOPEZ GOMEZ</cp:lastModifiedBy>
  <cp:lastPrinted>2023-08-21T20:56:06Z</cp:lastPrinted>
  <dcterms:created xsi:type="dcterms:W3CDTF">2018-10-16T17:38:59Z</dcterms:created>
  <dcterms:modified xsi:type="dcterms:W3CDTF">2024-01-25T18:33:33Z</dcterms:modified>
</cp:coreProperties>
</file>